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02.1 - SO502.1 - Veřejné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'502.1 - SO502.1 - Veřejné...'!$C$125:$K$213</definedName>
    <definedName name="_xlnm.Print_Area" localSheetId="1">'502.1 - SO502.1 - Veřejné...'!$C$4:$J$76,'502.1 - SO502.1 - Veřejné...'!$C$82:$J$107,'502.1 - SO502.1 - Veřejné...'!$C$113:$K$213</definedName>
    <definedName name="_xlnm.Print_Titles" localSheetId="1">'502.1 - SO502.1 - Veřejné...'!$125:$125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T208"/>
  <c r="T207"/>
  <c r="R209"/>
  <c r="R208"/>
  <c r="R207"/>
  <c r="P209"/>
  <c r="P208"/>
  <c r="P207"/>
  <c r="BK209"/>
  <c r="BK208"/>
  <c r="J208"/>
  <c r="BK207"/>
  <c r="J207"/>
  <c r="J209"/>
  <c r="BE209"/>
  <c r="J106"/>
  <c r="J105"/>
  <c r="BI206"/>
  <c r="BH206"/>
  <c r="BG206"/>
  <c r="BF206"/>
  <c r="T206"/>
  <c r="T205"/>
  <c r="R206"/>
  <c r="R205"/>
  <c r="P206"/>
  <c r="P205"/>
  <c r="BK206"/>
  <c r="BK205"/>
  <c r="J205"/>
  <c r="J206"/>
  <c r="BE206"/>
  <c r="J104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103"/>
  <c r="BI199"/>
  <c r="BH199"/>
  <c r="BG199"/>
  <c r="BF199"/>
  <c r="T199"/>
  <c r="T198"/>
  <c r="R199"/>
  <c r="R198"/>
  <c r="P199"/>
  <c r="P198"/>
  <c r="BK199"/>
  <c r="BK198"/>
  <c r="J198"/>
  <c r="J199"/>
  <c r="BE199"/>
  <c r="J102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101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2"/>
  <c r="BH172"/>
  <c r="BG172"/>
  <c r="BF172"/>
  <c r="T172"/>
  <c r="T171"/>
  <c r="R172"/>
  <c r="R171"/>
  <c r="P172"/>
  <c r="P171"/>
  <c r="BK172"/>
  <c r="BK171"/>
  <c r="J171"/>
  <c r="J172"/>
  <c r="BE172"/>
  <c r="J100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99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F37"/>
  <c i="1" r="BD95"/>
  <c i="2" r="BH129"/>
  <c r="F36"/>
  <c i="1" r="BC95"/>
  <c i="2" r="BG129"/>
  <c r="F35"/>
  <c i="1" r="BB95"/>
  <c i="2" r="BF129"/>
  <c r="J34"/>
  <c i="1" r="AW95"/>
  <c i="2" r="F34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6"/>
  <c r="J30"/>
  <c i="1" r="AG95"/>
  <c i="2" r="J129"/>
  <c r="BE129"/>
  <c r="J33"/>
  <c i="1" r="AV95"/>
  <c i="2" r="F33"/>
  <c i="1" r="AZ95"/>
  <c i="2" r="J98"/>
  <c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<sst xmlns="http://schemas.openxmlformats.org/spreadsheetml/2006/main">
  <si>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</si>
  <si>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</si>
  <si>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</si>
  <si>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</si>
  <si>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</si>
  <si>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</si>
  <si>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</si>
  <si>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</si>
  <si>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</si>
  <si>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</si>
  <si>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</si>
  <si>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</si>
  <si>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</si>
  <si>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</si>
  <si>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</si>
  <si>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</si>
  <si>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</si>
  <si>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</si>
  <si>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</si>
  <si>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</si>
  <si>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</si>
  <si>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</si>
  <si>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</si>
  <si>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</si>
  <si>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</si>
  <si>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</si>
  <si>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</si>
  <si>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</si>
  <si>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</si>
  <si>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</si>
  <si>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</si>
  <si>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</si>
  <si>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</si>
  <si>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</si>
  <si>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</si>
  <si>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</si>
  <si>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</si>
  <si>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</si>
  <si>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</si>
  <si>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</si>
  <si>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</si>
  <si>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</si>
  <si>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</si>
  <si>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</si>
  <si>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</si>
  <si>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</si>
  <si>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</si>
  <si>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</si>
  <si>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</si>
  <si>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</si>
  <si>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</si>
  <si>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</si>
  <si>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</si>
  <si>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</si>
  <si>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</si>
  <si>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</si>
  <si>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</si>
  <si>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</si>
  <si>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</si>
  <si>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</si>
  <si>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</si>
  <si>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</si>
  <si>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</si>
  <si>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</si>
  <si>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</si>
  <si>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</si>
  <si>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</si>
  <si>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</si>
  <si>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</si>
  <si>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</si>
  <si>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</si>
  <si>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</si>
  <si>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</si>
  <si>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</si>
  <si>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</si>
  <si>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</si>
  <si>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</si>
  <si>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</si>
  <si>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502.1</t>
  </si>
  <si>
    <t>SO502.1 - Veřejné prostranství</t>
  </si>
  <si>
    <t>STA</t>
  </si>
  <si>
    <t>1</t>
  </si>
  <si>
    <t>{90cbed7e-4d75-47b3-905a-34a88a96ebd6}</t>
  </si>
  <si>
    <t>2</t>
  </si>
  <si>
    <t>KRYCÍ LIST SOUPISU PRACÍ</t>
  </si>
  <si>
    <t>Objekt:</t>
  </si>
  <si>
    <t>502.1 - SO502.1 - Veřejné prostranství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</si>
  <si>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</si>
  <si>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</si>
  <si>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</si>
  <si>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</si>
  <si>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</si>
  <si>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</si>
  <si>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</si>
  <si>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</si>
  <si>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</si>
  <si>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</si>
  <si>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</si>
  <si>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</si>
  <si>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</si>
  <si>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M</t>
  </si>
  <si>
    <t xml:space="preserve">    M61 - Městský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</si>
  <si>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</si>
  <si>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</si>
  <si>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</si>
  <si>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</si>
  <si>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</si>
  <si>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</si>
  <si>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</si>
  <si>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</si>
  <si>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</si>
  <si>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</si>
  <si>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</si>
  <si>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</si>
  <si>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</si>
  <si>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</si>
  <si>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</si>
  <si>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</si>
  <si>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</si>
  <si>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</si>
  <si>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122202201</t>
  </si>
  <si>
    <t xml:space="preserve">Odkopávky a prokopávky nezapažené pro silnice  s přemístěním výkopku v příčných profilech na vzdálenost do 15 m nebo s naložením na dopravní prostředek v hornině tř. 3 do 100 m3</t>
  </si>
  <si>
    <t>m3</t>
  </si>
  <si>
    <t>CS ÚRS 2019 02</t>
  </si>
  <si>
    <t>4</t>
  </si>
  <si>
    <t>166744824</t>
  </si>
  <si>
    <t>VV</t>
  </si>
  <si>
    <t>634*0,1/2</t>
  </si>
  <si>
    <t>122202209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</si>
  <si>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</si>
  <si>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115891298</t>
  </si>
  <si>
    <t>31,7/2</t>
  </si>
  <si>
    <t>3</t>
  </si>
  <si>
    <t>131201101</t>
  </si>
  <si>
    <t>Hloubení nezapažených jam a zářezů s urovnáním dna do předepsaného profilu a spádu v hornině tř. 3 do 100 m3</t>
  </si>
  <si>
    <t>1597482623</t>
  </si>
  <si>
    <t xml:space="preserve">"patky pro lavičku M01" 0,46*0,46*0,8*4 </t>
  </si>
  <si>
    <t>"patky pro lavičku M02" 0,46*0,46*0,8*5</t>
  </si>
  <si>
    <t>Součet</t>
  </si>
  <si>
    <t>131201109</t>
  </si>
  <si>
    <t>Hloubení nezapažených jam a zářezů s urovnáním dna do předepsaného profilu a spádu Příplatek k cenám za lepivost horniny tř. 3</t>
  </si>
  <si>
    <t>1510943744</t>
  </si>
  <si>
    <t>1,523/2</t>
  </si>
  <si>
    <t>5</t>
  </si>
  <si>
    <t>132201101</t>
  </si>
  <si>
    <t xml:space="preserve">Hloubení zapažených i nezapažených rýh šířky do 600 mm  s urovnáním dna do předepsaného profilu a spádu v hornině tř. 3 do 100 m3</t>
  </si>
  <si>
    <t>691398798</t>
  </si>
  <si>
    <t>6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</si>
  <si>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</si>
  <si>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</si>
  <si>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344075999</t>
  </si>
  <si>
    <t>7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</si>
  <si>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</si>
  <si>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</si>
  <si>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-183816679</t>
  </si>
  <si>
    <t>"na meziskládku" 2</t>
  </si>
  <si>
    <t>"pro zásypy" 2</t>
  </si>
  <si>
    <t>8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</si>
  <si>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</si>
  <si>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</si>
  <si>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2034684210</t>
  </si>
  <si>
    <t>1,523+31,7+5-2</t>
  </si>
  <si>
    <t>9</t>
  </si>
  <si>
    <t>167101101</t>
  </si>
  <si>
    <t xml:space="preserve">Nakládání, skládání a překládání neulehlého výkopku nebo sypaniny  nakládání, množství do 100 m3, z hornin tř. 1 až 4</t>
  </si>
  <si>
    <t>-1824819267</t>
  </si>
  <si>
    <t>10</t>
  </si>
  <si>
    <t>171201211</t>
  </si>
  <si>
    <t>Poplatek za uložení stavebního odpadu na skládce (skládkovné) zeminy a kameniva zatříděného do Katalogu odpadů pod kódem 170 504</t>
  </si>
  <si>
    <t>t</t>
  </si>
  <si>
    <t>-738988741</t>
  </si>
  <si>
    <t>36,223*1,8</t>
  </si>
  <si>
    <t>11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</si>
  <si>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</si>
  <si>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</si>
  <si>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1339546809</t>
  </si>
  <si>
    <t>"obsyp liniových vpustí" 2</t>
  </si>
  <si>
    <t>12</t>
  </si>
  <si>
    <t>181951102</t>
  </si>
  <si>
    <t xml:space="preserve">Úprava pláně vyrovnáním výškových rozdílů  v hornině tř. 1 až 4 se zhutněním</t>
  </si>
  <si>
    <t>m2</t>
  </si>
  <si>
    <t>517280487</t>
  </si>
  <si>
    <t>Zakládání</t>
  </si>
  <si>
    <t>13</t>
  </si>
  <si>
    <t>211561111</t>
  </si>
  <si>
    <t xml:space="preserve">Výplň kamenivem do rýh odvodňovacích žeber nebo trativodů  bez zhutnění, s úpravou povrchu výplně kamenivem hrubým drceným frakce 4 až 16 mm</t>
  </si>
  <si>
    <t>-1827617250</t>
  </si>
  <si>
    <t>30*0,15</t>
  </si>
  <si>
    <t>14</t>
  </si>
  <si>
    <t>211971110</t>
  </si>
  <si>
    <t xml:space="preserve">Zřízení opláštění výplně z geotextilie odvodňovacích žeber nebo trativodů  v rýze nebo zářezu se stěnami šikmými o sklonu do 1:2</t>
  </si>
  <si>
    <t>-361641453</t>
  </si>
  <si>
    <t>30*0,4*4</t>
  </si>
  <si>
    <t>M</t>
  </si>
  <si>
    <t>69311068</t>
  </si>
  <si>
    <t>geotextilie netkaná separační, ochranná, filtrační, drenážní PP 300g/m2</t>
  </si>
  <si>
    <t>1939206399</t>
  </si>
  <si>
    <t>48*1,15</t>
  </si>
  <si>
    <t>16</t>
  </si>
  <si>
    <t>212755215</t>
  </si>
  <si>
    <t xml:space="preserve">Trativody bez lože z drenážních trubek  plastových flexibilních D 125 mm</t>
  </si>
  <si>
    <t>m</t>
  </si>
  <si>
    <t>716489405</t>
  </si>
  <si>
    <t>17</t>
  </si>
  <si>
    <t>271532212</t>
  </si>
  <si>
    <t>Podsyp pod základové konstrukce se zhutněním a urovnáním povrchu z kameniva hrubého, frakce 16 - 32 mm</t>
  </si>
  <si>
    <t>-13696664</t>
  </si>
  <si>
    <t>"pod schody"</t>
  </si>
  <si>
    <t>49,853*1,7*0,3+5,15*1,75*(0,8+0,7)/2+5,15*2,5*(0,8+0,5)/2</t>
  </si>
  <si>
    <t>9,49*(1,5*0,8+(3,3-1,5)*(0,8+0,45)/2)</t>
  </si>
  <si>
    <t>18</t>
  </si>
  <si>
    <t>275311125</t>
  </si>
  <si>
    <t>Základové konstrukce z betonu prostého patky a bloky ve výkopu nebo na hlavách pilot C 16/20</t>
  </si>
  <si>
    <t>1307051527</t>
  </si>
  <si>
    <t>Vodorovné konstrukce</t>
  </si>
  <si>
    <t>19</t>
  </si>
  <si>
    <t>430321313</t>
  </si>
  <si>
    <t xml:space="preserve">Schodišťové konstrukce a rampy z betonu železového (bez výztuže)  stupně, schodnice, ramena, podesty s nosníky tř. C 16/20</t>
  </si>
  <si>
    <t>207549791</t>
  </si>
  <si>
    <t>"1stupeň" 49,983*1,25*0,35</t>
  </si>
  <si>
    <t>"ostatní" (97,56-49,853)*(0,67*0,15+0,15*0,65/2)</t>
  </si>
  <si>
    <t>20</t>
  </si>
  <si>
    <t>434191421</t>
  </si>
  <si>
    <t xml:space="preserve">Osazování schodišťových stupňů kamenných  s vyspárováním styčných spár, s provizorním dřevěným zábradlím a dočasným zakrytím stupnic prkny na desku, stupňů broušených nebo leštěných</t>
  </si>
  <si>
    <t>-818638500</t>
  </si>
  <si>
    <t>58382176</t>
  </si>
  <si>
    <t xml:space="preserve">schodišťová deska tryskaná žula tl 150mm </t>
  </si>
  <si>
    <t>-1604124052</t>
  </si>
  <si>
    <t>97,56*1,05</t>
  </si>
  <si>
    <t>22</t>
  </si>
  <si>
    <t>434351141</t>
  </si>
  <si>
    <t xml:space="preserve">Bednění stupňů  betonovaných na podstupňové desce nebo na terénu půdorysně přímočarých zřízení</t>
  </si>
  <si>
    <t>1905587237</t>
  </si>
  <si>
    <t>97,56*(0,65+0,15)+0,65*0,15/2*10</t>
  </si>
  <si>
    <t>1,25*0,35*2+0,67*0,15*4</t>
  </si>
  <si>
    <t>23</t>
  </si>
  <si>
    <t>434351142</t>
  </si>
  <si>
    <t xml:space="preserve">Bednění stupňů  betonovaných na podstupňové desce nebo na terénu půdorysně přímočarých odstranění</t>
  </si>
  <si>
    <t>10180748</t>
  </si>
  <si>
    <t>Komunikace pozemní</t>
  </si>
  <si>
    <t>24</t>
  </si>
  <si>
    <t>564861111</t>
  </si>
  <si>
    <t xml:space="preserve">Podklad ze štěrkodrti ŠD  s rozprostřením a zhutněním, po zhutnění tl. 200 mm</t>
  </si>
  <si>
    <t>-638265021</t>
  </si>
  <si>
    <t>"ŠD-B 0/32"</t>
  </si>
  <si>
    <t>634</t>
  </si>
  <si>
    <t>25</t>
  </si>
  <si>
    <t>591211111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</si>
  <si>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</si>
  <si>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1243521309</t>
  </si>
  <si>
    <t>61+348</t>
  </si>
  <si>
    <t>26</t>
  </si>
  <si>
    <t>58381003</t>
  </si>
  <si>
    <t>kostka dlažební mozaika žula 6/6/6</t>
  </si>
  <si>
    <t>966301955</t>
  </si>
  <si>
    <t>348*1,02</t>
  </si>
  <si>
    <t>27</t>
  </si>
  <si>
    <t>58381009</t>
  </si>
  <si>
    <t>kostka dlažební žula drobná 10/10/10</t>
  </si>
  <si>
    <t>-1443637439</t>
  </si>
  <si>
    <t>61*1,02</t>
  </si>
  <si>
    <t>28</t>
  </si>
  <si>
    <t>596811222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</si>
  <si>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100 do 300 m2</t>
  </si>
  <si>
    <t>1132216404</t>
  </si>
  <si>
    <t>"žulové desky" 225</t>
  </si>
  <si>
    <t>29</t>
  </si>
  <si>
    <t>58381175</t>
  </si>
  <si>
    <t>deska dlažební tryskaná žula 600-900x300mm tl 100mm</t>
  </si>
  <si>
    <t>-1190254986</t>
  </si>
  <si>
    <t>225*1,02</t>
  </si>
  <si>
    <t>Trubní vedení</t>
  </si>
  <si>
    <t>30</t>
  </si>
  <si>
    <t>899623151</t>
  </si>
  <si>
    <t>Obetonování potrubí nebo zdiva stok betonem prostým v otevřeném výkopu, beton tř. C 16/20</t>
  </si>
  <si>
    <t>-1321572951</t>
  </si>
  <si>
    <t>"liniový žlab" 3</t>
  </si>
  <si>
    <t>Ostatní konstrukce a práce, bourání</t>
  </si>
  <si>
    <t>31</t>
  </si>
  <si>
    <t>935113111.1</t>
  </si>
  <si>
    <t xml:space="preserve">Osazení odvodňovacího žlabu s krycím roštem  polymerbetonového šířky do 200 mm</t>
  </si>
  <si>
    <t>-1051634746</t>
  </si>
  <si>
    <t>32</t>
  </si>
  <si>
    <t>592270091</t>
  </si>
  <si>
    <t>žlab odvodňovací polymerbetonový se spádem dna 0,5% vč. čel, odtoku, kompletní dodávka</t>
  </si>
  <si>
    <t>1096260326</t>
  </si>
  <si>
    <t>39</t>
  </si>
  <si>
    <t>5910001</t>
  </si>
  <si>
    <t>štěrbinový nádstavec nerezový k doběhu dlažby</t>
  </si>
  <si>
    <t>631824484</t>
  </si>
  <si>
    <t>998</t>
  </si>
  <si>
    <t>Přesun hmot</t>
  </si>
  <si>
    <t>33</t>
  </si>
  <si>
    <t>998223011</t>
  </si>
  <si>
    <t xml:space="preserve">Přesun hmot pro pozemní komunikace s krytem dlážděným  dopravní vzdálenost do 200 m jakékoliv délky objektu</t>
  </si>
  <si>
    <t>-1880248960</t>
  </si>
  <si>
    <t>M61</t>
  </si>
  <si>
    <t>Městský mobiliář</t>
  </si>
  <si>
    <t>34</t>
  </si>
  <si>
    <t>61000-001</t>
  </si>
  <si>
    <t xml:space="preserve">M01   M+D venkovní lavička (dl.5m) bez opěradla, z modřín hranolů vč. ukotvení, povrchové úpravy, doplňků, kompletní provedení dle PD</t>
  </si>
  <si>
    <t>kus</t>
  </si>
  <si>
    <t>64</t>
  </si>
  <si>
    <t>1008981351</t>
  </si>
  <si>
    <t>35</t>
  </si>
  <si>
    <t>61000-002</t>
  </si>
  <si>
    <t xml:space="preserve">M02   M+D venkovní lavička (dl.7,5m) bez opěradla, z modřín hranolů vč. ukotvení, povrchové úpravy, doplňků, kompletní provedení dle PD</t>
  </si>
  <si>
    <t>42603284</t>
  </si>
  <si>
    <t>36</t>
  </si>
  <si>
    <t>61000-003</t>
  </si>
  <si>
    <t xml:space="preserve">M03   M+D odpadkový koš betonový se stříškou, vč. ukotvení, povrchové úpravy, doplňků, kompletní provedení dle PD</t>
  </si>
  <si>
    <t>-1700298494</t>
  </si>
  <si>
    <t>37</t>
  </si>
  <si>
    <t>61000-004</t>
  </si>
  <si>
    <t xml:space="preserve">M04   M+D kruhová lavice kolem stromu z šedé žuly (z 16-ti bloků), vč. ukotvení, povrchové úpravy, doplňků, kompletní provedení dle PD</t>
  </si>
  <si>
    <t>-161439218</t>
  </si>
  <si>
    <t>38</t>
  </si>
  <si>
    <t>61000-005</t>
  </si>
  <si>
    <t xml:space="preserve">M05   M+D stojan na kola 1005/650mm, pozink.ocel, vč. základu a ukotvení, povrchové úpravy, doplňků, kompletní provedení dle PD</t>
  </si>
  <si>
    <t>-1208785195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</si>
</sst>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4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'502.1 - SO502.1 - Veřejné...'!J30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'502.1 - SO502.1 - Veřejné...'!P126</f>
        <v>0</v>
      </c>
      <c r="AV95" s="111">
        <f>'502.1 - SO502.1 - Veřejné...'!J33</f>
        <v>0</v>
      </c>
      <c r="AW95" s="111">
        <f>'502.1 - SO502.1 - Veřejné...'!J34</f>
        <v>0</v>
      </c>
      <c r="AX95" s="111">
        <f>'502.1 - SO502.1 - Veřejné...'!J35</f>
        <v>0</v>
      </c>
      <c r="AY95" s="111">
        <f>'502.1 - SO502.1 - Veřejné...'!J36</f>
        <v>0</v>
      </c>
      <c r="AZ95" s="111">
        <f>'502.1 - SO502.1 - Veřejné...'!F33</f>
        <v>0</v>
      </c>
      <c r="BA95" s="111">
        <f>'502.1 - SO502.1 - Veřejné...'!F34</f>
        <v>0</v>
      </c>
      <c r="BB95" s="111">
        <f>'502.1 - SO502.1 - Veřejné...'!F35</f>
        <v>0</v>
      </c>
      <c r="BC95" s="111">
        <f>'502.1 - SO502.1 - Veřejné...'!F36</f>
        <v>0</v>
      </c>
      <c r="BD95" s="113">
        <f>'502.1 - SO502.1 - Veřejné...'!F37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502.1 - SO502.1 - Veřej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ROUND(J126,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ROUND((SUM(BE126:BE213)),  2)</f>
        <v>0</v>
      </c>
      <c r="G33" s="37"/>
      <c r="H33" s="37"/>
      <c r="I33" s="130">
        <v>0.20999999999999999</v>
      </c>
      <c r="J33" s="129">
        <f>ROUND(((SUM(BE126:BE213))*I33),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ROUND((SUM(BF126:BF213)),  2)</f>
        <v>0</v>
      </c>
      <c r="G34" s="37"/>
      <c r="H34" s="37"/>
      <c r="I34" s="130">
        <v>0.14999999999999999</v>
      </c>
      <c r="J34" s="129">
        <f>ROUND(((SUM(BF126:BF213))*I34),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ROUND((SUM(BG126:BG213)),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ROUND((SUM(BH126:BH213)),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ROUND((SUM(BI126:BI213)),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4.4" customHeight="1">
      <c r="A87" s="37"/>
      <c r="B87" s="38"/>
      <c r="C87" s="37"/>
      <c r="D87" s="37"/>
      <c r="E87" s="66" t="str">
        <f>E9</f>
        <v>502.1 - SO502.1 - Veřejné prostranství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J127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J128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J154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J171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J184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J198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J201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J205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9"/>
      <c r="C105" s="9"/>
      <c r="D105" s="150" t="s">
        <v>100</v>
      </c>
      <c r="E105" s="151"/>
      <c r="F105" s="151"/>
      <c r="G105" s="151"/>
      <c r="H105" s="151"/>
      <c r="I105" s="152"/>
      <c r="J105" s="153">
        <f>J207</f>
        <v>0</v>
      </c>
      <c r="K105" s="9"/>
      <c r="L105" s="14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4"/>
      <c r="C106" s="10"/>
      <c r="D106" s="155" t="s">
        <v>101</v>
      </c>
      <c r="E106" s="156"/>
      <c r="F106" s="156"/>
      <c r="G106" s="156"/>
      <c r="H106" s="156"/>
      <c r="I106" s="157"/>
      <c r="J106" s="158">
        <f>J208</f>
        <v>0</v>
      </c>
      <c r="K106" s="10"/>
      <c r="L106" s="15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119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143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144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102</v>
      </c>
      <c r="D113" s="37"/>
      <c r="E113" s="37"/>
      <c r="F113" s="37"/>
      <c r="G113" s="37"/>
      <c r="H113" s="37"/>
      <c r="I113" s="119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19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119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4.4" customHeight="1">
      <c r="A116" s="37"/>
      <c r="B116" s="38"/>
      <c r="C116" s="37"/>
      <c r="D116" s="37"/>
      <c r="E116" s="118" t="str">
        <f>E7</f>
        <v>Parkovací dům Havlíčkova 1, Kroměříž</v>
      </c>
      <c r="F116" s="31"/>
      <c r="G116" s="31"/>
      <c r="H116" s="31"/>
      <c r="I116" s="119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85</v>
      </c>
      <c r="D117" s="37"/>
      <c r="E117" s="37"/>
      <c r="F117" s="37"/>
      <c r="G117" s="37"/>
      <c r="H117" s="37"/>
      <c r="I117" s="119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4.4" customHeight="1">
      <c r="A118" s="37"/>
      <c r="B118" s="38"/>
      <c r="C118" s="37"/>
      <c r="D118" s="37"/>
      <c r="E118" s="66" t="str">
        <f>E9</f>
        <v>502.1 - SO502.1 - Veřejné prostranství</v>
      </c>
      <c r="F118" s="37"/>
      <c r="G118" s="37"/>
      <c r="H118" s="37"/>
      <c r="I118" s="119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19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F12</f>
        <v xml:space="preserve"> </v>
      </c>
      <c r="G120" s="37"/>
      <c r="H120" s="37"/>
      <c r="I120" s="120" t="s">
        <v>22</v>
      </c>
      <c r="J120" s="68" t="str">
        <f>IF(J12="","",J12)</f>
        <v>3. 7. 2019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119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6" customHeight="1">
      <c r="A122" s="37"/>
      <c r="B122" s="38"/>
      <c r="C122" s="31" t="s">
        <v>24</v>
      </c>
      <c r="D122" s="37"/>
      <c r="E122" s="37"/>
      <c r="F122" s="26" t="str">
        <f>E15</f>
        <v xml:space="preserve"> </v>
      </c>
      <c r="G122" s="37"/>
      <c r="H122" s="37"/>
      <c r="I122" s="120" t="s">
        <v>29</v>
      </c>
      <c r="J122" s="35" t="str">
        <f>E21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6" customHeight="1">
      <c r="A123" s="37"/>
      <c r="B123" s="38"/>
      <c r="C123" s="31" t="s">
        <v>27</v>
      </c>
      <c r="D123" s="37"/>
      <c r="E123" s="37"/>
      <c r="F123" s="26" t="str">
        <f>IF(E18="","",E18)</f>
        <v>Vyplň údaj</v>
      </c>
      <c r="G123" s="37"/>
      <c r="H123" s="37"/>
      <c r="I123" s="120" t="s">
        <v>31</v>
      </c>
      <c r="J123" s="35" t="str">
        <f>E24</f>
        <v xml:space="preserve">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9"/>
      <c r="B125" s="160"/>
      <c r="C125" s="161" t="s">
        <v>103</v>
      </c>
      <c r="D125" s="162" t="s">
        <v>58</v>
      </c>
      <c r="E125" s="162" t="s">
        <v>54</v>
      </c>
      <c r="F125" s="162" t="s">
        <v>55</v>
      </c>
      <c r="G125" s="162" t="s">
        <v>104</v>
      </c>
      <c r="H125" s="162" t="s">
        <v>105</v>
      </c>
      <c r="I125" s="163" t="s">
        <v>106</v>
      </c>
      <c r="J125" s="162" t="s">
        <v>89</v>
      </c>
      <c r="K125" s="164" t="s">
        <v>107</v>
      </c>
      <c r="L125" s="165"/>
      <c r="M125" s="85" t="s">
        <v>1</v>
      </c>
      <c r="N125" s="86" t="s">
        <v>37</v>
      </c>
      <c r="O125" s="86" t="s">
        <v>108</v>
      </c>
      <c r="P125" s="86" t="s">
        <v>109</v>
      </c>
      <c r="Q125" s="86" t="s">
        <v>110</v>
      </c>
      <c r="R125" s="86" t="s">
        <v>111</v>
      </c>
      <c r="S125" s="86" t="s">
        <v>112</v>
      </c>
      <c r="T125" s="87" t="s">
        <v>113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="2" customFormat="1" ht="22.8" customHeight="1">
      <c r="A126" s="37"/>
      <c r="B126" s="38"/>
      <c r="C126" s="92" t="s">
        <v>114</v>
      </c>
      <c r="D126" s="37"/>
      <c r="E126" s="37"/>
      <c r="F126" s="37"/>
      <c r="G126" s="37"/>
      <c r="H126" s="37"/>
      <c r="I126" s="119"/>
      <c r="J126" s="166">
        <f>BK126</f>
        <v>0</v>
      </c>
      <c r="K126" s="37"/>
      <c r="L126" s="38"/>
      <c r="M126" s="88"/>
      <c r="N126" s="72"/>
      <c r="O126" s="89"/>
      <c r="P126" s="167">
        <f>P127+P207</f>
        <v>0</v>
      </c>
      <c r="Q126" s="89"/>
      <c r="R126" s="167">
        <f>R127+R207</f>
        <v>463.69524490000003</v>
      </c>
      <c r="S126" s="89"/>
      <c r="T126" s="168">
        <f>T127+T207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72</v>
      </c>
      <c r="AU126" s="18" t="s">
        <v>91</v>
      </c>
      <c r="BK126" s="169">
        <f>BK127+BK207</f>
        <v>0</v>
      </c>
    </row>
    <row r="127" s="12" customFormat="1" ht="25.92" customHeight="1">
      <c r="A127" s="12"/>
      <c r="B127" s="170"/>
      <c r="C127" s="12"/>
      <c r="D127" s="171" t="s">
        <v>72</v>
      </c>
      <c r="E127" s="172" t="s">
        <v>115</v>
      </c>
      <c r="F127" s="172" t="s">
        <v>116</v>
      </c>
      <c r="G127" s="12"/>
      <c r="H127" s="12"/>
      <c r="I127" s="173"/>
      <c r="J127" s="174">
        <f>BK127</f>
        <v>0</v>
      </c>
      <c r="K127" s="12"/>
      <c r="L127" s="170"/>
      <c r="M127" s="175"/>
      <c r="N127" s="176"/>
      <c r="O127" s="176"/>
      <c r="P127" s="177">
        <f>P128+P154+P171+P184+P198+P201+P205</f>
        <v>0</v>
      </c>
      <c r="Q127" s="176"/>
      <c r="R127" s="177">
        <f>R128+R154+R171+R184+R198+R201+R205</f>
        <v>463.69524490000003</v>
      </c>
      <c r="S127" s="176"/>
      <c r="T127" s="178">
        <f>T128+T154+T171+T184+T198+T201+T205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1" t="s">
        <v>81</v>
      </c>
      <c r="AT127" s="179" t="s">
        <v>72</v>
      </c>
      <c r="AU127" s="179" t="s">
        <v>73</v>
      </c>
      <c r="AY127" s="171" t="s">
        <v>117</v>
      </c>
      <c r="BK127" s="180">
        <f>BK128+BK154+BK171+BK184+BK198+BK201+BK205</f>
        <v>0</v>
      </c>
    </row>
    <row r="128" s="12" customFormat="1" ht="22.8" customHeight="1">
      <c r="A128" s="12"/>
      <c r="B128" s="170"/>
      <c r="C128" s="12"/>
      <c r="D128" s="171" t="s">
        <v>72</v>
      </c>
      <c r="E128" s="181" t="s">
        <v>81</v>
      </c>
      <c r="F128" s="181" t="s">
        <v>118</v>
      </c>
      <c r="G128" s="12"/>
      <c r="H128" s="12"/>
      <c r="I128" s="173"/>
      <c r="J128" s="182">
        <f>BK128</f>
        <v>0</v>
      </c>
      <c r="K128" s="12"/>
      <c r="L128" s="170"/>
      <c r="M128" s="175"/>
      <c r="N128" s="176"/>
      <c r="O128" s="176"/>
      <c r="P128" s="177">
        <f>SUM(P129:P153)</f>
        <v>0</v>
      </c>
      <c r="Q128" s="176"/>
      <c r="R128" s="177">
        <f>SUM(R129:R153)</f>
        <v>0</v>
      </c>
      <c r="S128" s="176"/>
      <c r="T128" s="178">
        <f>SUM(T129:T153)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1" t="s">
        <v>81</v>
      </c>
      <c r="AT128" s="179" t="s">
        <v>72</v>
      </c>
      <c r="AU128" s="179" t="s">
        <v>81</v>
      </c>
      <c r="AY128" s="171" t="s">
        <v>117</v>
      </c>
      <c r="BK128" s="180">
        <f>SUM(BK129:BK153)</f>
        <v>0</v>
      </c>
    </row>
    <row r="129" s="2" customFormat="1" ht="54" customHeight="1">
      <c r="A129" s="37"/>
      <c r="B129" s="183"/>
      <c r="C129" s="184" t="s">
        <v>81</v>
      </c>
      <c r="D129" s="184" t="s">
        <v>119</v>
      </c>
      <c r="E129" s="185" t="s">
        <v>120</v>
      </c>
      <c r="F129" s="186" t="s">
        <v>121</v>
      </c>
      <c r="G129" s="187" t="s">
        <v>122</v>
      </c>
      <c r="H129" s="188">
        <v>31.699999999999999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38</v>
      </c>
      <c r="O129" s="76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124</v>
      </c>
      <c r="AT129" s="195" t="s">
        <v>119</v>
      </c>
      <c r="AU129" s="195" t="s">
        <v>83</v>
      </c>
      <c r="AY129" s="18" t="s">
        <v>117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8" t="s">
        <v>81</v>
      </c>
      <c r="BK129" s="196">
        <f>ROUND(I129*H129,2)</f>
        <v>0</v>
      </c>
      <c r="BL129" s="18" t="s">
        <v>124</v>
      </c>
      <c r="BM129" s="195" t="s">
        <v>125</v>
      </c>
    </row>
    <row r="130" s="13" customFormat="1">
      <c r="A130" s="13"/>
      <c r="B130" s="197"/>
      <c r="C130" s="13"/>
      <c r="D130" s="198" t="s">
        <v>126</v>
      </c>
      <c r="E130" s="199" t="s">
        <v>1</v>
      </c>
      <c r="F130" s="200" t="s">
        <v>127</v>
      </c>
      <c r="G130" s="13"/>
      <c r="H130" s="201">
        <v>31.699999999999999</v>
      </c>
      <c r="I130" s="202"/>
      <c r="J130" s="13"/>
      <c r="K130" s="13"/>
      <c r="L130" s="197"/>
      <c r="M130" s="203"/>
      <c r="N130" s="204"/>
      <c r="O130" s="204"/>
      <c r="P130" s="204"/>
      <c r="Q130" s="204"/>
      <c r="R130" s="204"/>
      <c r="S130" s="204"/>
      <c r="T130" s="20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9" t="s">
        <v>126</v>
      </c>
      <c r="AU130" s="199" t="s">
        <v>83</v>
      </c>
      <c r="AV130" s="13" t="s">
        <v>83</v>
      </c>
      <c r="AW130" s="13" t="s">
        <v>30</v>
      </c>
      <c r="AX130" s="13" t="s">
        <v>81</v>
      </c>
      <c r="AY130" s="199" t="s">
        <v>117</v>
      </c>
    </row>
    <row r="131" s="2" customFormat="1" ht="54" customHeight="1">
      <c r="A131" s="37"/>
      <c r="B131" s="183"/>
      <c r="C131" s="184" t="s">
        <v>83</v>
      </c>
      <c r="D131" s="184" t="s">
        <v>119</v>
      </c>
      <c r="E131" s="185" t="s">
        <v>128</v>
      </c>
      <c r="F131" s="186" t="s">
        <v>129</v>
      </c>
      <c r="G131" s="187" t="s">
        <v>122</v>
      </c>
      <c r="H131" s="188">
        <v>15.85</v>
      </c>
      <c r="I131" s="189"/>
      <c r="J131" s="190">
        <f>ROUND(I131*H131,2)</f>
        <v>0</v>
      </c>
      <c r="K131" s="186" t="s">
        <v>123</v>
      </c>
      <c r="L131" s="38"/>
      <c r="M131" s="191" t="s">
        <v>1</v>
      </c>
      <c r="N131" s="192" t="s">
        <v>38</v>
      </c>
      <c r="O131" s="76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124</v>
      </c>
      <c r="AT131" s="195" t="s">
        <v>119</v>
      </c>
      <c r="AU131" s="195" t="s">
        <v>83</v>
      </c>
      <c r="AY131" s="18" t="s">
        <v>117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8" t="s">
        <v>81</v>
      </c>
      <c r="BK131" s="196">
        <f>ROUND(I131*H131,2)</f>
        <v>0</v>
      </c>
      <c r="BL131" s="18" t="s">
        <v>124</v>
      </c>
      <c r="BM131" s="195" t="s">
        <v>130</v>
      </c>
    </row>
    <row r="132" s="13" customFormat="1">
      <c r="A132" s="13"/>
      <c r="B132" s="197"/>
      <c r="C132" s="13"/>
      <c r="D132" s="198" t="s">
        <v>126</v>
      </c>
      <c r="E132" s="199" t="s">
        <v>1</v>
      </c>
      <c r="F132" s="200" t="s">
        <v>131</v>
      </c>
      <c r="G132" s="13"/>
      <c r="H132" s="201">
        <v>15.85</v>
      </c>
      <c r="I132" s="202"/>
      <c r="J132" s="13"/>
      <c r="K132" s="13"/>
      <c r="L132" s="197"/>
      <c r="M132" s="203"/>
      <c r="N132" s="204"/>
      <c r="O132" s="204"/>
      <c r="P132" s="204"/>
      <c r="Q132" s="204"/>
      <c r="R132" s="204"/>
      <c r="S132" s="204"/>
      <c r="T132" s="20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9" t="s">
        <v>126</v>
      </c>
      <c r="AU132" s="199" t="s">
        <v>83</v>
      </c>
      <c r="AV132" s="13" t="s">
        <v>83</v>
      </c>
      <c r="AW132" s="13" t="s">
        <v>30</v>
      </c>
      <c r="AX132" s="13" t="s">
        <v>81</v>
      </c>
      <c r="AY132" s="199" t="s">
        <v>117</v>
      </c>
    </row>
    <row r="133" s="2" customFormat="1" ht="32.4" customHeight="1">
      <c r="A133" s="37"/>
      <c r="B133" s="183"/>
      <c r="C133" s="184" t="s">
        <v>132</v>
      </c>
      <c r="D133" s="184" t="s">
        <v>119</v>
      </c>
      <c r="E133" s="185" t="s">
        <v>133</v>
      </c>
      <c r="F133" s="186" t="s">
        <v>134</v>
      </c>
      <c r="G133" s="187" t="s">
        <v>122</v>
      </c>
      <c r="H133" s="188">
        <v>1.5229999999999999</v>
      </c>
      <c r="I133" s="189"/>
      <c r="J133" s="190">
        <f>ROUND(I133*H133,2)</f>
        <v>0</v>
      </c>
      <c r="K133" s="186" t="s">
        <v>123</v>
      </c>
      <c r="L133" s="38"/>
      <c r="M133" s="191" t="s">
        <v>1</v>
      </c>
      <c r="N133" s="192" t="s">
        <v>38</v>
      </c>
      <c r="O133" s="76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124</v>
      </c>
      <c r="AT133" s="195" t="s">
        <v>119</v>
      </c>
      <c r="AU133" s="195" t="s">
        <v>83</v>
      </c>
      <c r="AY133" s="18" t="s">
        <v>117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8" t="s">
        <v>81</v>
      </c>
      <c r="BK133" s="196">
        <f>ROUND(I133*H133,2)</f>
        <v>0</v>
      </c>
      <c r="BL133" s="18" t="s">
        <v>124</v>
      </c>
      <c r="BM133" s="195" t="s">
        <v>135</v>
      </c>
    </row>
    <row r="134" s="13" customFormat="1">
      <c r="A134" s="13"/>
      <c r="B134" s="197"/>
      <c r="C134" s="13"/>
      <c r="D134" s="198" t="s">
        <v>126</v>
      </c>
      <c r="E134" s="199" t="s">
        <v>1</v>
      </c>
      <c r="F134" s="200" t="s">
        <v>136</v>
      </c>
      <c r="G134" s="13"/>
      <c r="H134" s="201">
        <v>0.67700000000000005</v>
      </c>
      <c r="I134" s="202"/>
      <c r="J134" s="13"/>
      <c r="K134" s="13"/>
      <c r="L134" s="197"/>
      <c r="M134" s="203"/>
      <c r="N134" s="204"/>
      <c r="O134" s="204"/>
      <c r="P134" s="204"/>
      <c r="Q134" s="204"/>
      <c r="R134" s="204"/>
      <c r="S134" s="204"/>
      <c r="T134" s="20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9" t="s">
        <v>126</v>
      </c>
      <c r="AU134" s="199" t="s">
        <v>83</v>
      </c>
      <c r="AV134" s="13" t="s">
        <v>83</v>
      </c>
      <c r="AW134" s="13" t="s">
        <v>30</v>
      </c>
      <c r="AX134" s="13" t="s">
        <v>73</v>
      </c>
      <c r="AY134" s="199" t="s">
        <v>117</v>
      </c>
    </row>
    <row r="135" s="13" customFormat="1">
      <c r="A135" s="13"/>
      <c r="B135" s="197"/>
      <c r="C135" s="13"/>
      <c r="D135" s="198" t="s">
        <v>126</v>
      </c>
      <c r="E135" s="199" t="s">
        <v>1</v>
      </c>
      <c r="F135" s="200" t="s">
        <v>137</v>
      </c>
      <c r="G135" s="13"/>
      <c r="H135" s="201">
        <v>0.84599999999999997</v>
      </c>
      <c r="I135" s="202"/>
      <c r="J135" s="13"/>
      <c r="K135" s="13"/>
      <c r="L135" s="197"/>
      <c r="M135" s="203"/>
      <c r="N135" s="204"/>
      <c r="O135" s="204"/>
      <c r="P135" s="204"/>
      <c r="Q135" s="204"/>
      <c r="R135" s="204"/>
      <c r="S135" s="204"/>
      <c r="T135" s="20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9" t="s">
        <v>126</v>
      </c>
      <c r="AU135" s="199" t="s">
        <v>83</v>
      </c>
      <c r="AV135" s="13" t="s">
        <v>83</v>
      </c>
      <c r="AW135" s="13" t="s">
        <v>30</v>
      </c>
      <c r="AX135" s="13" t="s">
        <v>73</v>
      </c>
      <c r="AY135" s="199" t="s">
        <v>117</v>
      </c>
    </row>
    <row r="136" s="14" customFormat="1">
      <c r="A136" s="14"/>
      <c r="B136" s="206"/>
      <c r="C136" s="14"/>
      <c r="D136" s="198" t="s">
        <v>126</v>
      </c>
      <c r="E136" s="207" t="s">
        <v>1</v>
      </c>
      <c r="F136" s="208" t="s">
        <v>138</v>
      </c>
      <c r="G136" s="14"/>
      <c r="H136" s="209">
        <v>1.5230000000000001</v>
      </c>
      <c r="I136" s="210"/>
      <c r="J136" s="14"/>
      <c r="K136" s="14"/>
      <c r="L136" s="206"/>
      <c r="M136" s="211"/>
      <c r="N136" s="212"/>
      <c r="O136" s="212"/>
      <c r="P136" s="212"/>
      <c r="Q136" s="212"/>
      <c r="R136" s="212"/>
      <c r="S136" s="212"/>
      <c r="T136" s="21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7" t="s">
        <v>126</v>
      </c>
      <c r="AU136" s="207" t="s">
        <v>83</v>
      </c>
      <c r="AV136" s="14" t="s">
        <v>124</v>
      </c>
      <c r="AW136" s="14" t="s">
        <v>30</v>
      </c>
      <c r="AX136" s="14" t="s">
        <v>81</v>
      </c>
      <c r="AY136" s="207" t="s">
        <v>117</v>
      </c>
    </row>
    <row r="137" s="2" customFormat="1" ht="43.2" customHeight="1">
      <c r="A137" s="37"/>
      <c r="B137" s="183"/>
      <c r="C137" s="184" t="s">
        <v>124</v>
      </c>
      <c r="D137" s="184" t="s">
        <v>119</v>
      </c>
      <c r="E137" s="185" t="s">
        <v>139</v>
      </c>
      <c r="F137" s="186" t="s">
        <v>140</v>
      </c>
      <c r="G137" s="187" t="s">
        <v>122</v>
      </c>
      <c r="H137" s="188">
        <v>0.76200000000000001</v>
      </c>
      <c r="I137" s="189"/>
      <c r="J137" s="190">
        <f>ROUND(I137*H137,2)</f>
        <v>0</v>
      </c>
      <c r="K137" s="186" t="s">
        <v>123</v>
      </c>
      <c r="L137" s="38"/>
      <c r="M137" s="191" t="s">
        <v>1</v>
      </c>
      <c r="N137" s="192" t="s">
        <v>38</v>
      </c>
      <c r="O137" s="76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124</v>
      </c>
      <c r="AT137" s="195" t="s">
        <v>119</v>
      </c>
      <c r="AU137" s="195" t="s">
        <v>83</v>
      </c>
      <c r="AY137" s="18" t="s">
        <v>117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8" t="s">
        <v>81</v>
      </c>
      <c r="BK137" s="196">
        <f>ROUND(I137*H137,2)</f>
        <v>0</v>
      </c>
      <c r="BL137" s="18" t="s">
        <v>124</v>
      </c>
      <c r="BM137" s="195" t="s">
        <v>141</v>
      </c>
    </row>
    <row r="138" s="13" customFormat="1">
      <c r="A138" s="13"/>
      <c r="B138" s="197"/>
      <c r="C138" s="13"/>
      <c r="D138" s="198" t="s">
        <v>126</v>
      </c>
      <c r="E138" s="199" t="s">
        <v>1</v>
      </c>
      <c r="F138" s="200" t="s">
        <v>142</v>
      </c>
      <c r="G138" s="13"/>
      <c r="H138" s="201">
        <v>0.76200000000000001</v>
      </c>
      <c r="I138" s="202"/>
      <c r="J138" s="13"/>
      <c r="K138" s="13"/>
      <c r="L138" s="197"/>
      <c r="M138" s="203"/>
      <c r="N138" s="204"/>
      <c r="O138" s="204"/>
      <c r="P138" s="204"/>
      <c r="Q138" s="204"/>
      <c r="R138" s="204"/>
      <c r="S138" s="204"/>
      <c r="T138" s="20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9" t="s">
        <v>126</v>
      </c>
      <c r="AU138" s="199" t="s">
        <v>83</v>
      </c>
      <c r="AV138" s="13" t="s">
        <v>83</v>
      </c>
      <c r="AW138" s="13" t="s">
        <v>30</v>
      </c>
      <c r="AX138" s="13" t="s">
        <v>81</v>
      </c>
      <c r="AY138" s="199" t="s">
        <v>117</v>
      </c>
    </row>
    <row r="139" s="2" customFormat="1" ht="43.2" customHeight="1">
      <c r="A139" s="37"/>
      <c r="B139" s="183"/>
      <c r="C139" s="184" t="s">
        <v>143</v>
      </c>
      <c r="D139" s="184" t="s">
        <v>119</v>
      </c>
      <c r="E139" s="185" t="s">
        <v>144</v>
      </c>
      <c r="F139" s="186" t="s">
        <v>145</v>
      </c>
      <c r="G139" s="187" t="s">
        <v>122</v>
      </c>
      <c r="H139" s="188">
        <v>5</v>
      </c>
      <c r="I139" s="189"/>
      <c r="J139" s="190">
        <f>ROUND(I139*H139,2)</f>
        <v>0</v>
      </c>
      <c r="K139" s="186" t="s">
        <v>123</v>
      </c>
      <c r="L139" s="38"/>
      <c r="M139" s="191" t="s">
        <v>1</v>
      </c>
      <c r="N139" s="192" t="s">
        <v>38</v>
      </c>
      <c r="O139" s="76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124</v>
      </c>
      <c r="AT139" s="195" t="s">
        <v>119</v>
      </c>
      <c r="AU139" s="195" t="s">
        <v>83</v>
      </c>
      <c r="AY139" s="18" t="s">
        <v>117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8" t="s">
        <v>81</v>
      </c>
      <c r="BK139" s="196">
        <f>ROUND(I139*H139,2)</f>
        <v>0</v>
      </c>
      <c r="BL139" s="18" t="s">
        <v>124</v>
      </c>
      <c r="BM139" s="195" t="s">
        <v>146</v>
      </c>
    </row>
    <row r="140" s="2" customFormat="1" ht="43.2" customHeight="1">
      <c r="A140" s="37"/>
      <c r="B140" s="183"/>
      <c r="C140" s="184" t="s">
        <v>147</v>
      </c>
      <c r="D140" s="184" t="s">
        <v>119</v>
      </c>
      <c r="E140" s="185" t="s">
        <v>148</v>
      </c>
      <c r="F140" s="186" t="s">
        <v>149</v>
      </c>
      <c r="G140" s="187" t="s">
        <v>122</v>
      </c>
      <c r="H140" s="188">
        <v>2.5</v>
      </c>
      <c r="I140" s="189"/>
      <c r="J140" s="190">
        <f>ROUND(I140*H140,2)</f>
        <v>0</v>
      </c>
      <c r="K140" s="186" t="s">
        <v>123</v>
      </c>
      <c r="L140" s="38"/>
      <c r="M140" s="191" t="s">
        <v>1</v>
      </c>
      <c r="N140" s="192" t="s">
        <v>38</v>
      </c>
      <c r="O140" s="76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124</v>
      </c>
      <c r="AT140" s="195" t="s">
        <v>119</v>
      </c>
      <c r="AU140" s="195" t="s">
        <v>83</v>
      </c>
      <c r="AY140" s="18" t="s">
        <v>117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0</v>
      </c>
      <c r="BL140" s="18" t="s">
        <v>124</v>
      </c>
      <c r="BM140" s="195" t="s">
        <v>150</v>
      </c>
    </row>
    <row r="141" s="2" customFormat="1" ht="54" customHeight="1">
      <c r="A141" s="37"/>
      <c r="B141" s="183"/>
      <c r="C141" s="184" t="s">
        <v>151</v>
      </c>
      <c r="D141" s="184" t="s">
        <v>119</v>
      </c>
      <c r="E141" s="185" t="s">
        <v>152</v>
      </c>
      <c r="F141" s="186" t="s">
        <v>153</v>
      </c>
      <c r="G141" s="187" t="s">
        <v>122</v>
      </c>
      <c r="H141" s="188">
        <v>4</v>
      </c>
      <c r="I141" s="189"/>
      <c r="J141" s="190">
        <f>ROUND(I141*H141,2)</f>
        <v>0</v>
      </c>
      <c r="K141" s="186" t="s">
        <v>123</v>
      </c>
      <c r="L141" s="38"/>
      <c r="M141" s="191" t="s">
        <v>1</v>
      </c>
      <c r="N141" s="192" t="s">
        <v>38</v>
      </c>
      <c r="O141" s="76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124</v>
      </c>
      <c r="AT141" s="195" t="s">
        <v>119</v>
      </c>
      <c r="AU141" s="195" t="s">
        <v>83</v>
      </c>
      <c r="AY141" s="18" t="s">
        <v>117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8" t="s">
        <v>81</v>
      </c>
      <c r="BK141" s="196">
        <f>ROUND(I141*H141,2)</f>
        <v>0</v>
      </c>
      <c r="BL141" s="18" t="s">
        <v>124</v>
      </c>
      <c r="BM141" s="195" t="s">
        <v>154</v>
      </c>
    </row>
    <row r="142" s="13" customFormat="1">
      <c r="A142" s="13"/>
      <c r="B142" s="197"/>
      <c r="C142" s="13"/>
      <c r="D142" s="198" t="s">
        <v>126</v>
      </c>
      <c r="E142" s="199" t="s">
        <v>1</v>
      </c>
      <c r="F142" s="200" t="s">
        <v>155</v>
      </c>
      <c r="G142" s="13"/>
      <c r="H142" s="201">
        <v>2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126</v>
      </c>
      <c r="AU142" s="199" t="s">
        <v>83</v>
      </c>
      <c r="AV142" s="13" t="s">
        <v>83</v>
      </c>
      <c r="AW142" s="13" t="s">
        <v>30</v>
      </c>
      <c r="AX142" s="13" t="s">
        <v>73</v>
      </c>
      <c r="AY142" s="199" t="s">
        <v>117</v>
      </c>
    </row>
    <row r="143" s="13" customFormat="1">
      <c r="A143" s="13"/>
      <c r="B143" s="197"/>
      <c r="C143" s="13"/>
      <c r="D143" s="198" t="s">
        <v>126</v>
      </c>
      <c r="E143" s="199" t="s">
        <v>1</v>
      </c>
      <c r="F143" s="200" t="s">
        <v>156</v>
      </c>
      <c r="G143" s="13"/>
      <c r="H143" s="201">
        <v>2</v>
      </c>
      <c r="I143" s="202"/>
      <c r="J143" s="13"/>
      <c r="K143" s="13"/>
      <c r="L143" s="197"/>
      <c r="M143" s="203"/>
      <c r="N143" s="204"/>
      <c r="O143" s="204"/>
      <c r="P143" s="204"/>
      <c r="Q143" s="204"/>
      <c r="R143" s="204"/>
      <c r="S143" s="204"/>
      <c r="T143" s="20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9" t="s">
        <v>126</v>
      </c>
      <c r="AU143" s="199" t="s">
        <v>83</v>
      </c>
      <c r="AV143" s="13" t="s">
        <v>83</v>
      </c>
      <c r="AW143" s="13" t="s">
        <v>30</v>
      </c>
      <c r="AX143" s="13" t="s">
        <v>73</v>
      </c>
      <c r="AY143" s="199" t="s">
        <v>117</v>
      </c>
    </row>
    <row r="144" s="14" customFormat="1">
      <c r="A144" s="14"/>
      <c r="B144" s="206"/>
      <c r="C144" s="14"/>
      <c r="D144" s="198" t="s">
        <v>126</v>
      </c>
      <c r="E144" s="207" t="s">
        <v>1</v>
      </c>
      <c r="F144" s="208" t="s">
        <v>138</v>
      </c>
      <c r="G144" s="14"/>
      <c r="H144" s="209">
        <v>4</v>
      </c>
      <c r="I144" s="210"/>
      <c r="J144" s="14"/>
      <c r="K144" s="14"/>
      <c r="L144" s="206"/>
      <c r="M144" s="211"/>
      <c r="N144" s="212"/>
      <c r="O144" s="212"/>
      <c r="P144" s="212"/>
      <c r="Q144" s="212"/>
      <c r="R144" s="212"/>
      <c r="S144" s="212"/>
      <c r="T144" s="21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7" t="s">
        <v>126</v>
      </c>
      <c r="AU144" s="207" t="s">
        <v>83</v>
      </c>
      <c r="AV144" s="14" t="s">
        <v>124</v>
      </c>
      <c r="AW144" s="14" t="s">
        <v>30</v>
      </c>
      <c r="AX144" s="14" t="s">
        <v>81</v>
      </c>
      <c r="AY144" s="207" t="s">
        <v>117</v>
      </c>
    </row>
    <row r="145" s="2" customFormat="1" ht="54" customHeight="1">
      <c r="A145" s="37"/>
      <c r="B145" s="183"/>
      <c r="C145" s="184" t="s">
        <v>157</v>
      </c>
      <c r="D145" s="184" t="s">
        <v>119</v>
      </c>
      <c r="E145" s="185" t="s">
        <v>158</v>
      </c>
      <c r="F145" s="186" t="s">
        <v>159</v>
      </c>
      <c r="G145" s="187" t="s">
        <v>122</v>
      </c>
      <c r="H145" s="188">
        <v>36.222999999999999</v>
      </c>
      <c r="I145" s="189"/>
      <c r="J145" s="190">
        <f>ROUND(I145*H145,2)</f>
        <v>0</v>
      </c>
      <c r="K145" s="186" t="s">
        <v>123</v>
      </c>
      <c r="L145" s="38"/>
      <c r="M145" s="191" t="s">
        <v>1</v>
      </c>
      <c r="N145" s="192" t="s">
        <v>38</v>
      </c>
      <c r="O145" s="76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124</v>
      </c>
      <c r="AT145" s="195" t="s">
        <v>119</v>
      </c>
      <c r="AU145" s="195" t="s">
        <v>83</v>
      </c>
      <c r="AY145" s="18" t="s">
        <v>117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8" t="s">
        <v>81</v>
      </c>
      <c r="BK145" s="196">
        <f>ROUND(I145*H145,2)</f>
        <v>0</v>
      </c>
      <c r="BL145" s="18" t="s">
        <v>124</v>
      </c>
      <c r="BM145" s="195" t="s">
        <v>160</v>
      </c>
    </row>
    <row r="146" s="13" customFormat="1">
      <c r="A146" s="13"/>
      <c r="B146" s="197"/>
      <c r="C146" s="13"/>
      <c r="D146" s="198" t="s">
        <v>126</v>
      </c>
      <c r="E146" s="199" t="s">
        <v>1</v>
      </c>
      <c r="F146" s="200" t="s">
        <v>161</v>
      </c>
      <c r="G146" s="13"/>
      <c r="H146" s="201">
        <v>36.222999999999999</v>
      </c>
      <c r="I146" s="202"/>
      <c r="J146" s="13"/>
      <c r="K146" s="13"/>
      <c r="L146" s="197"/>
      <c r="M146" s="203"/>
      <c r="N146" s="204"/>
      <c r="O146" s="204"/>
      <c r="P146" s="204"/>
      <c r="Q146" s="204"/>
      <c r="R146" s="204"/>
      <c r="S146" s="204"/>
      <c r="T146" s="20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9" t="s">
        <v>126</v>
      </c>
      <c r="AU146" s="199" t="s">
        <v>83</v>
      </c>
      <c r="AV146" s="13" t="s">
        <v>83</v>
      </c>
      <c r="AW146" s="13" t="s">
        <v>30</v>
      </c>
      <c r="AX146" s="13" t="s">
        <v>81</v>
      </c>
      <c r="AY146" s="199" t="s">
        <v>117</v>
      </c>
    </row>
    <row r="147" s="2" customFormat="1" ht="32.4" customHeight="1">
      <c r="A147" s="37"/>
      <c r="B147" s="183"/>
      <c r="C147" s="184" t="s">
        <v>162</v>
      </c>
      <c r="D147" s="184" t="s">
        <v>119</v>
      </c>
      <c r="E147" s="185" t="s">
        <v>163</v>
      </c>
      <c r="F147" s="186" t="s">
        <v>164</v>
      </c>
      <c r="G147" s="187" t="s">
        <v>122</v>
      </c>
      <c r="H147" s="188">
        <v>2</v>
      </c>
      <c r="I147" s="189"/>
      <c r="J147" s="190">
        <f>ROUND(I147*H147,2)</f>
        <v>0</v>
      </c>
      <c r="K147" s="186" t="s">
        <v>123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124</v>
      </c>
      <c r="AT147" s="195" t="s">
        <v>119</v>
      </c>
      <c r="AU147" s="195" t="s">
        <v>83</v>
      </c>
      <c r="AY147" s="18" t="s">
        <v>117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124</v>
      </c>
      <c r="BM147" s="195" t="s">
        <v>165</v>
      </c>
    </row>
    <row r="148" s="13" customFormat="1">
      <c r="A148" s="13"/>
      <c r="B148" s="197"/>
      <c r="C148" s="13"/>
      <c r="D148" s="198" t="s">
        <v>126</v>
      </c>
      <c r="E148" s="199" t="s">
        <v>1</v>
      </c>
      <c r="F148" s="200" t="s">
        <v>156</v>
      </c>
      <c r="G148" s="13"/>
      <c r="H148" s="201">
        <v>2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126</v>
      </c>
      <c r="AU148" s="199" t="s">
        <v>83</v>
      </c>
      <c r="AV148" s="13" t="s">
        <v>83</v>
      </c>
      <c r="AW148" s="13" t="s">
        <v>30</v>
      </c>
      <c r="AX148" s="13" t="s">
        <v>81</v>
      </c>
      <c r="AY148" s="199" t="s">
        <v>117</v>
      </c>
    </row>
    <row r="149" s="2" customFormat="1" ht="43.2" customHeight="1">
      <c r="A149" s="37"/>
      <c r="B149" s="183"/>
      <c r="C149" s="184" t="s">
        <v>166</v>
      </c>
      <c r="D149" s="184" t="s">
        <v>119</v>
      </c>
      <c r="E149" s="185" t="s">
        <v>167</v>
      </c>
      <c r="F149" s="186" t="s">
        <v>168</v>
      </c>
      <c r="G149" s="187" t="s">
        <v>169</v>
      </c>
      <c r="H149" s="188">
        <v>65.200999999999993</v>
      </c>
      <c r="I149" s="189"/>
      <c r="J149" s="190">
        <f>ROUND(I149*H149,2)</f>
        <v>0</v>
      </c>
      <c r="K149" s="186" t="s">
        <v>123</v>
      </c>
      <c r="L149" s="38"/>
      <c r="M149" s="191" t="s">
        <v>1</v>
      </c>
      <c r="N149" s="192" t="s">
        <v>38</v>
      </c>
      <c r="O149" s="76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124</v>
      </c>
      <c r="AT149" s="195" t="s">
        <v>119</v>
      </c>
      <c r="AU149" s="195" t="s">
        <v>83</v>
      </c>
      <c r="AY149" s="18" t="s">
        <v>117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0</v>
      </c>
      <c r="BL149" s="18" t="s">
        <v>124</v>
      </c>
      <c r="BM149" s="195" t="s">
        <v>170</v>
      </c>
    </row>
    <row r="150" s="13" customFormat="1">
      <c r="A150" s="13"/>
      <c r="B150" s="197"/>
      <c r="C150" s="13"/>
      <c r="D150" s="198" t="s">
        <v>126</v>
      </c>
      <c r="E150" s="199" t="s">
        <v>1</v>
      </c>
      <c r="F150" s="200" t="s">
        <v>171</v>
      </c>
      <c r="G150" s="13"/>
      <c r="H150" s="201">
        <v>65.200999999999993</v>
      </c>
      <c r="I150" s="202"/>
      <c r="J150" s="13"/>
      <c r="K150" s="13"/>
      <c r="L150" s="197"/>
      <c r="M150" s="203"/>
      <c r="N150" s="204"/>
      <c r="O150" s="204"/>
      <c r="P150" s="204"/>
      <c r="Q150" s="204"/>
      <c r="R150" s="204"/>
      <c r="S150" s="204"/>
      <c r="T150" s="20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9" t="s">
        <v>126</v>
      </c>
      <c r="AU150" s="199" t="s">
        <v>83</v>
      </c>
      <c r="AV150" s="13" t="s">
        <v>83</v>
      </c>
      <c r="AW150" s="13" t="s">
        <v>30</v>
      </c>
      <c r="AX150" s="13" t="s">
        <v>81</v>
      </c>
      <c r="AY150" s="199" t="s">
        <v>117</v>
      </c>
    </row>
    <row r="151" s="2" customFormat="1" ht="54" customHeight="1">
      <c r="A151" s="37"/>
      <c r="B151" s="183"/>
      <c r="C151" s="184" t="s">
        <v>172</v>
      </c>
      <c r="D151" s="184" t="s">
        <v>119</v>
      </c>
      <c r="E151" s="185" t="s">
        <v>173</v>
      </c>
      <c r="F151" s="186" t="s">
        <v>174</v>
      </c>
      <c r="G151" s="187" t="s">
        <v>122</v>
      </c>
      <c r="H151" s="188">
        <v>2</v>
      </c>
      <c r="I151" s="189"/>
      <c r="J151" s="190">
        <f>ROUND(I151*H151,2)</f>
        <v>0</v>
      </c>
      <c r="K151" s="186" t="s">
        <v>123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124</v>
      </c>
      <c r="AT151" s="195" t="s">
        <v>119</v>
      </c>
      <c r="AU151" s="195" t="s">
        <v>83</v>
      </c>
      <c r="AY151" s="18" t="s">
        <v>117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124</v>
      </c>
      <c r="BM151" s="195" t="s">
        <v>175</v>
      </c>
    </row>
    <row r="152" s="13" customFormat="1">
      <c r="A152" s="13"/>
      <c r="B152" s="197"/>
      <c r="C152" s="13"/>
      <c r="D152" s="198" t="s">
        <v>126</v>
      </c>
      <c r="E152" s="199" t="s">
        <v>1</v>
      </c>
      <c r="F152" s="200" t="s">
        <v>176</v>
      </c>
      <c r="G152" s="13"/>
      <c r="H152" s="201">
        <v>2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126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117</v>
      </c>
    </row>
    <row r="153" s="2" customFormat="1" ht="21.6" customHeight="1">
      <c r="A153" s="37"/>
      <c r="B153" s="183"/>
      <c r="C153" s="184" t="s">
        <v>177</v>
      </c>
      <c r="D153" s="184" t="s">
        <v>119</v>
      </c>
      <c r="E153" s="185" t="s">
        <v>178</v>
      </c>
      <c r="F153" s="186" t="s">
        <v>179</v>
      </c>
      <c r="G153" s="187" t="s">
        <v>180</v>
      </c>
      <c r="H153" s="188">
        <v>634</v>
      </c>
      <c r="I153" s="189"/>
      <c r="J153" s="190">
        <f>ROUND(I153*H153,2)</f>
        <v>0</v>
      </c>
      <c r="K153" s="186" t="s">
        <v>123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124</v>
      </c>
      <c r="AT153" s="195" t="s">
        <v>119</v>
      </c>
      <c r="AU153" s="195" t="s">
        <v>83</v>
      </c>
      <c r="AY153" s="18" t="s">
        <v>117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124</v>
      </c>
      <c r="BM153" s="195" t="s">
        <v>181</v>
      </c>
    </row>
    <row r="154" s="12" customFormat="1" ht="22.8" customHeight="1">
      <c r="A154" s="12"/>
      <c r="B154" s="170"/>
      <c r="C154" s="12"/>
      <c r="D154" s="171" t="s">
        <v>72</v>
      </c>
      <c r="E154" s="181" t="s">
        <v>83</v>
      </c>
      <c r="F154" s="181" t="s">
        <v>182</v>
      </c>
      <c r="G154" s="12"/>
      <c r="H154" s="12"/>
      <c r="I154" s="173"/>
      <c r="J154" s="182">
        <f>BK154</f>
        <v>0</v>
      </c>
      <c r="K154" s="12"/>
      <c r="L154" s="170"/>
      <c r="M154" s="175"/>
      <c r="N154" s="176"/>
      <c r="O154" s="176"/>
      <c r="P154" s="177">
        <f>SUM(P155:P170)</f>
        <v>0</v>
      </c>
      <c r="Q154" s="176"/>
      <c r="R154" s="177">
        <f>SUM(R155:R170)</f>
        <v>135.29934</v>
      </c>
      <c r="S154" s="176"/>
      <c r="T154" s="178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1" t="s">
        <v>81</v>
      </c>
      <c r="AT154" s="179" t="s">
        <v>72</v>
      </c>
      <c r="AU154" s="179" t="s">
        <v>81</v>
      </c>
      <c r="AY154" s="171" t="s">
        <v>117</v>
      </c>
      <c r="BK154" s="180">
        <f>SUM(BK155:BK170)</f>
        <v>0</v>
      </c>
    </row>
    <row r="155" s="2" customFormat="1" ht="43.2" customHeight="1">
      <c r="A155" s="37"/>
      <c r="B155" s="183"/>
      <c r="C155" s="184" t="s">
        <v>183</v>
      </c>
      <c r="D155" s="184" t="s">
        <v>119</v>
      </c>
      <c r="E155" s="185" t="s">
        <v>184</v>
      </c>
      <c r="F155" s="186" t="s">
        <v>185</v>
      </c>
      <c r="G155" s="187" t="s">
        <v>122</v>
      </c>
      <c r="H155" s="188">
        <v>4.5</v>
      </c>
      <c r="I155" s="189"/>
      <c r="J155" s="190">
        <f>ROUND(I155*H155,2)</f>
        <v>0</v>
      </c>
      <c r="K155" s="186" t="s">
        <v>123</v>
      </c>
      <c r="L155" s="38"/>
      <c r="M155" s="191" t="s">
        <v>1</v>
      </c>
      <c r="N155" s="192" t="s">
        <v>38</v>
      </c>
      <c r="O155" s="76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124</v>
      </c>
      <c r="AT155" s="195" t="s">
        <v>119</v>
      </c>
      <c r="AU155" s="195" t="s">
        <v>83</v>
      </c>
      <c r="AY155" s="18" t="s">
        <v>117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8" t="s">
        <v>81</v>
      </c>
      <c r="BK155" s="196">
        <f>ROUND(I155*H155,2)</f>
        <v>0</v>
      </c>
      <c r="BL155" s="18" t="s">
        <v>124</v>
      </c>
      <c r="BM155" s="195" t="s">
        <v>186</v>
      </c>
    </row>
    <row r="156" s="13" customFormat="1">
      <c r="A156" s="13"/>
      <c r="B156" s="197"/>
      <c r="C156" s="13"/>
      <c r="D156" s="198" t="s">
        <v>126</v>
      </c>
      <c r="E156" s="199" t="s">
        <v>1</v>
      </c>
      <c r="F156" s="200" t="s">
        <v>187</v>
      </c>
      <c r="G156" s="13"/>
      <c r="H156" s="201">
        <v>4.5</v>
      </c>
      <c r="I156" s="202"/>
      <c r="J156" s="13"/>
      <c r="K156" s="13"/>
      <c r="L156" s="197"/>
      <c r="M156" s="203"/>
      <c r="N156" s="204"/>
      <c r="O156" s="204"/>
      <c r="P156" s="204"/>
      <c r="Q156" s="204"/>
      <c r="R156" s="204"/>
      <c r="S156" s="204"/>
      <c r="T156" s="20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9" t="s">
        <v>126</v>
      </c>
      <c r="AU156" s="199" t="s">
        <v>83</v>
      </c>
      <c r="AV156" s="13" t="s">
        <v>83</v>
      </c>
      <c r="AW156" s="13" t="s">
        <v>30</v>
      </c>
      <c r="AX156" s="13" t="s">
        <v>81</v>
      </c>
      <c r="AY156" s="199" t="s">
        <v>117</v>
      </c>
    </row>
    <row r="157" s="2" customFormat="1" ht="43.2" customHeight="1">
      <c r="A157" s="37"/>
      <c r="B157" s="183"/>
      <c r="C157" s="184" t="s">
        <v>188</v>
      </c>
      <c r="D157" s="184" t="s">
        <v>119</v>
      </c>
      <c r="E157" s="185" t="s">
        <v>189</v>
      </c>
      <c r="F157" s="186" t="s">
        <v>190</v>
      </c>
      <c r="G157" s="187" t="s">
        <v>180</v>
      </c>
      <c r="H157" s="188">
        <v>48</v>
      </c>
      <c r="I157" s="189"/>
      <c r="J157" s="190">
        <f>ROUND(I157*H157,2)</f>
        <v>0</v>
      </c>
      <c r="K157" s="186" t="s">
        <v>123</v>
      </c>
      <c r="L157" s="38"/>
      <c r="M157" s="191" t="s">
        <v>1</v>
      </c>
      <c r="N157" s="192" t="s">
        <v>38</v>
      </c>
      <c r="O157" s="76"/>
      <c r="P157" s="193">
        <f>O157*H157</f>
        <v>0</v>
      </c>
      <c r="Q157" s="193">
        <v>0.00017000000000000001</v>
      </c>
      <c r="R157" s="193">
        <f>Q157*H157</f>
        <v>0.0081600000000000006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124</v>
      </c>
      <c r="AT157" s="195" t="s">
        <v>119</v>
      </c>
      <c r="AU157" s="195" t="s">
        <v>83</v>
      </c>
      <c r="AY157" s="18" t="s">
        <v>117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0</v>
      </c>
      <c r="BL157" s="18" t="s">
        <v>124</v>
      </c>
      <c r="BM157" s="195" t="s">
        <v>191</v>
      </c>
    </row>
    <row r="158" s="13" customFormat="1">
      <c r="A158" s="13"/>
      <c r="B158" s="197"/>
      <c r="C158" s="13"/>
      <c r="D158" s="198" t="s">
        <v>126</v>
      </c>
      <c r="E158" s="199" t="s">
        <v>1</v>
      </c>
      <c r="F158" s="200" t="s">
        <v>192</v>
      </c>
      <c r="G158" s="13"/>
      <c r="H158" s="201">
        <v>48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126</v>
      </c>
      <c r="AU158" s="199" t="s">
        <v>83</v>
      </c>
      <c r="AV158" s="13" t="s">
        <v>83</v>
      </c>
      <c r="AW158" s="13" t="s">
        <v>30</v>
      </c>
      <c r="AX158" s="13" t="s">
        <v>81</v>
      </c>
      <c r="AY158" s="199" t="s">
        <v>117</v>
      </c>
    </row>
    <row r="159" s="2" customFormat="1" ht="21.6" customHeight="1">
      <c r="A159" s="37"/>
      <c r="B159" s="183"/>
      <c r="C159" s="214" t="s">
        <v>8</v>
      </c>
      <c r="D159" s="214" t="s">
        <v>193</v>
      </c>
      <c r="E159" s="215" t="s">
        <v>194</v>
      </c>
      <c r="F159" s="216" t="s">
        <v>195</v>
      </c>
      <c r="G159" s="217" t="s">
        <v>180</v>
      </c>
      <c r="H159" s="218">
        <v>55.200000000000003</v>
      </c>
      <c r="I159" s="219"/>
      <c r="J159" s="220">
        <f>ROUND(I159*H159,2)</f>
        <v>0</v>
      </c>
      <c r="K159" s="216" t="s">
        <v>123</v>
      </c>
      <c r="L159" s="221"/>
      <c r="M159" s="222" t="s">
        <v>1</v>
      </c>
      <c r="N159" s="223" t="s">
        <v>38</v>
      </c>
      <c r="O159" s="76"/>
      <c r="P159" s="193">
        <f>O159*H159</f>
        <v>0</v>
      </c>
      <c r="Q159" s="193">
        <v>0.00029999999999999997</v>
      </c>
      <c r="R159" s="193">
        <f>Q159*H159</f>
        <v>0.016559999999999998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157</v>
      </c>
      <c r="AT159" s="195" t="s">
        <v>193</v>
      </c>
      <c r="AU159" s="195" t="s">
        <v>83</v>
      </c>
      <c r="AY159" s="18" t="s">
        <v>117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0</v>
      </c>
      <c r="BL159" s="18" t="s">
        <v>124</v>
      </c>
      <c r="BM159" s="195" t="s">
        <v>196</v>
      </c>
    </row>
    <row r="160" s="13" customFormat="1">
      <c r="A160" s="13"/>
      <c r="B160" s="197"/>
      <c r="C160" s="13"/>
      <c r="D160" s="198" t="s">
        <v>126</v>
      </c>
      <c r="E160" s="199" t="s">
        <v>1</v>
      </c>
      <c r="F160" s="200" t="s">
        <v>197</v>
      </c>
      <c r="G160" s="13"/>
      <c r="H160" s="201">
        <v>55.200000000000003</v>
      </c>
      <c r="I160" s="202"/>
      <c r="J160" s="13"/>
      <c r="K160" s="13"/>
      <c r="L160" s="197"/>
      <c r="M160" s="203"/>
      <c r="N160" s="204"/>
      <c r="O160" s="204"/>
      <c r="P160" s="204"/>
      <c r="Q160" s="204"/>
      <c r="R160" s="204"/>
      <c r="S160" s="204"/>
      <c r="T160" s="20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9" t="s">
        <v>126</v>
      </c>
      <c r="AU160" s="199" t="s">
        <v>83</v>
      </c>
      <c r="AV160" s="13" t="s">
        <v>83</v>
      </c>
      <c r="AW160" s="13" t="s">
        <v>30</v>
      </c>
      <c r="AX160" s="13" t="s">
        <v>81</v>
      </c>
      <c r="AY160" s="199" t="s">
        <v>117</v>
      </c>
    </row>
    <row r="161" s="2" customFormat="1" ht="21.6" customHeight="1">
      <c r="A161" s="37"/>
      <c r="B161" s="183"/>
      <c r="C161" s="184" t="s">
        <v>198</v>
      </c>
      <c r="D161" s="184" t="s">
        <v>119</v>
      </c>
      <c r="E161" s="185" t="s">
        <v>199</v>
      </c>
      <c r="F161" s="186" t="s">
        <v>200</v>
      </c>
      <c r="G161" s="187" t="s">
        <v>201</v>
      </c>
      <c r="H161" s="188">
        <v>30</v>
      </c>
      <c r="I161" s="189"/>
      <c r="J161" s="190">
        <f>ROUND(I161*H161,2)</f>
        <v>0</v>
      </c>
      <c r="K161" s="186" t="s">
        <v>123</v>
      </c>
      <c r="L161" s="38"/>
      <c r="M161" s="191" t="s">
        <v>1</v>
      </c>
      <c r="N161" s="192" t="s">
        <v>38</v>
      </c>
      <c r="O161" s="76"/>
      <c r="P161" s="193">
        <f>O161*H161</f>
        <v>0</v>
      </c>
      <c r="Q161" s="193">
        <v>0.00072999999999999996</v>
      </c>
      <c r="R161" s="193">
        <f>Q161*H161</f>
        <v>0.021899999999999999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124</v>
      </c>
      <c r="AT161" s="195" t="s">
        <v>119</v>
      </c>
      <c r="AU161" s="195" t="s">
        <v>83</v>
      </c>
      <c r="AY161" s="18" t="s">
        <v>117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8" t="s">
        <v>81</v>
      </c>
      <c r="BK161" s="196">
        <f>ROUND(I161*H161,2)</f>
        <v>0</v>
      </c>
      <c r="BL161" s="18" t="s">
        <v>124</v>
      </c>
      <c r="BM161" s="195" t="s">
        <v>202</v>
      </c>
    </row>
    <row r="162" s="2" customFormat="1" ht="32.4" customHeight="1">
      <c r="A162" s="37"/>
      <c r="B162" s="183"/>
      <c r="C162" s="184" t="s">
        <v>203</v>
      </c>
      <c r="D162" s="184" t="s">
        <v>119</v>
      </c>
      <c r="E162" s="185" t="s">
        <v>204</v>
      </c>
      <c r="F162" s="186" t="s">
        <v>205</v>
      </c>
      <c r="G162" s="187" t="s">
        <v>122</v>
      </c>
      <c r="H162" s="188">
        <v>62.616999999999997</v>
      </c>
      <c r="I162" s="189"/>
      <c r="J162" s="190">
        <f>ROUND(I162*H162,2)</f>
        <v>0</v>
      </c>
      <c r="K162" s="186" t="s">
        <v>123</v>
      </c>
      <c r="L162" s="38"/>
      <c r="M162" s="191" t="s">
        <v>1</v>
      </c>
      <c r="N162" s="192" t="s">
        <v>38</v>
      </c>
      <c r="O162" s="76"/>
      <c r="P162" s="193">
        <f>O162*H162</f>
        <v>0</v>
      </c>
      <c r="Q162" s="193">
        <v>2.1600000000000001</v>
      </c>
      <c r="R162" s="193">
        <f>Q162*H162</f>
        <v>135.25272000000001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124</v>
      </c>
      <c r="AT162" s="195" t="s">
        <v>119</v>
      </c>
      <c r="AU162" s="195" t="s">
        <v>83</v>
      </c>
      <c r="AY162" s="18" t="s">
        <v>117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8" t="s">
        <v>81</v>
      </c>
      <c r="BK162" s="196">
        <f>ROUND(I162*H162,2)</f>
        <v>0</v>
      </c>
      <c r="BL162" s="18" t="s">
        <v>124</v>
      </c>
      <c r="BM162" s="195" t="s">
        <v>206</v>
      </c>
    </row>
    <row r="163" s="15" customFormat="1">
      <c r="A163" s="15"/>
      <c r="B163" s="224"/>
      <c r="C163" s="15"/>
      <c r="D163" s="198" t="s">
        <v>126</v>
      </c>
      <c r="E163" s="225" t="s">
        <v>1</v>
      </c>
      <c r="F163" s="226" t="s">
        <v>207</v>
      </c>
      <c r="G163" s="15"/>
      <c r="H163" s="225" t="s">
        <v>1</v>
      </c>
      <c r="I163" s="227"/>
      <c r="J163" s="15"/>
      <c r="K163" s="15"/>
      <c r="L163" s="224"/>
      <c r="M163" s="228"/>
      <c r="N163" s="229"/>
      <c r="O163" s="229"/>
      <c r="P163" s="229"/>
      <c r="Q163" s="229"/>
      <c r="R163" s="229"/>
      <c r="S163" s="229"/>
      <c r="T163" s="23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25" t="s">
        <v>126</v>
      </c>
      <c r="AU163" s="225" t="s">
        <v>83</v>
      </c>
      <c r="AV163" s="15" t="s">
        <v>81</v>
      </c>
      <c r="AW163" s="15" t="s">
        <v>30</v>
      </c>
      <c r="AX163" s="15" t="s">
        <v>73</v>
      </c>
      <c r="AY163" s="225" t="s">
        <v>117</v>
      </c>
    </row>
    <row r="164" s="13" customFormat="1">
      <c r="A164" s="13"/>
      <c r="B164" s="197"/>
      <c r="C164" s="13"/>
      <c r="D164" s="198" t="s">
        <v>126</v>
      </c>
      <c r="E164" s="199" t="s">
        <v>1</v>
      </c>
      <c r="F164" s="200" t="s">
        <v>208</v>
      </c>
      <c r="G164" s="13"/>
      <c r="H164" s="201">
        <v>40.552999999999997</v>
      </c>
      <c r="I164" s="202"/>
      <c r="J164" s="13"/>
      <c r="K164" s="13"/>
      <c r="L164" s="197"/>
      <c r="M164" s="203"/>
      <c r="N164" s="204"/>
      <c r="O164" s="204"/>
      <c r="P164" s="204"/>
      <c r="Q164" s="204"/>
      <c r="R164" s="204"/>
      <c r="S164" s="204"/>
      <c r="T164" s="20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9" t="s">
        <v>126</v>
      </c>
      <c r="AU164" s="199" t="s">
        <v>83</v>
      </c>
      <c r="AV164" s="13" t="s">
        <v>83</v>
      </c>
      <c r="AW164" s="13" t="s">
        <v>30</v>
      </c>
      <c r="AX164" s="13" t="s">
        <v>73</v>
      </c>
      <c r="AY164" s="199" t="s">
        <v>117</v>
      </c>
    </row>
    <row r="165" s="13" customFormat="1">
      <c r="A165" s="13"/>
      <c r="B165" s="197"/>
      <c r="C165" s="13"/>
      <c r="D165" s="198" t="s">
        <v>126</v>
      </c>
      <c r="E165" s="199" t="s">
        <v>1</v>
      </c>
      <c r="F165" s="200" t="s">
        <v>209</v>
      </c>
      <c r="G165" s="13"/>
      <c r="H165" s="201">
        <v>22.064</v>
      </c>
      <c r="I165" s="202"/>
      <c r="J165" s="13"/>
      <c r="K165" s="13"/>
      <c r="L165" s="197"/>
      <c r="M165" s="203"/>
      <c r="N165" s="204"/>
      <c r="O165" s="204"/>
      <c r="P165" s="204"/>
      <c r="Q165" s="204"/>
      <c r="R165" s="204"/>
      <c r="S165" s="204"/>
      <c r="T165" s="20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9" t="s">
        <v>126</v>
      </c>
      <c r="AU165" s="199" t="s">
        <v>83</v>
      </c>
      <c r="AV165" s="13" t="s">
        <v>83</v>
      </c>
      <c r="AW165" s="13" t="s">
        <v>30</v>
      </c>
      <c r="AX165" s="13" t="s">
        <v>73</v>
      </c>
      <c r="AY165" s="199" t="s">
        <v>117</v>
      </c>
    </row>
    <row r="166" s="14" customFormat="1">
      <c r="A166" s="14"/>
      <c r="B166" s="206"/>
      <c r="C166" s="14"/>
      <c r="D166" s="198" t="s">
        <v>126</v>
      </c>
      <c r="E166" s="207" t="s">
        <v>1</v>
      </c>
      <c r="F166" s="208" t="s">
        <v>138</v>
      </c>
      <c r="G166" s="14"/>
      <c r="H166" s="209">
        <v>62.616999999999997</v>
      </c>
      <c r="I166" s="210"/>
      <c r="J166" s="14"/>
      <c r="K166" s="14"/>
      <c r="L166" s="206"/>
      <c r="M166" s="211"/>
      <c r="N166" s="212"/>
      <c r="O166" s="212"/>
      <c r="P166" s="212"/>
      <c r="Q166" s="212"/>
      <c r="R166" s="212"/>
      <c r="S166" s="212"/>
      <c r="T166" s="21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7" t="s">
        <v>126</v>
      </c>
      <c r="AU166" s="207" t="s">
        <v>83</v>
      </c>
      <c r="AV166" s="14" t="s">
        <v>124</v>
      </c>
      <c r="AW166" s="14" t="s">
        <v>30</v>
      </c>
      <c r="AX166" s="14" t="s">
        <v>81</v>
      </c>
      <c r="AY166" s="207" t="s">
        <v>117</v>
      </c>
    </row>
    <row r="167" s="2" customFormat="1" ht="32.4" customHeight="1">
      <c r="A167" s="37"/>
      <c r="B167" s="183"/>
      <c r="C167" s="184" t="s">
        <v>210</v>
      </c>
      <c r="D167" s="184" t="s">
        <v>119</v>
      </c>
      <c r="E167" s="185" t="s">
        <v>211</v>
      </c>
      <c r="F167" s="186" t="s">
        <v>212</v>
      </c>
      <c r="G167" s="187" t="s">
        <v>122</v>
      </c>
      <c r="H167" s="188">
        <v>1.5229999999999999</v>
      </c>
      <c r="I167" s="189"/>
      <c r="J167" s="190">
        <f>ROUND(I167*H167,2)</f>
        <v>0</v>
      </c>
      <c r="K167" s="186" t="s">
        <v>123</v>
      </c>
      <c r="L167" s="38"/>
      <c r="M167" s="191" t="s">
        <v>1</v>
      </c>
      <c r="N167" s="192" t="s">
        <v>38</v>
      </c>
      <c r="O167" s="76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124</v>
      </c>
      <c r="AT167" s="195" t="s">
        <v>119</v>
      </c>
      <c r="AU167" s="195" t="s">
        <v>83</v>
      </c>
      <c r="AY167" s="18" t="s">
        <v>117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8" t="s">
        <v>81</v>
      </c>
      <c r="BK167" s="196">
        <f>ROUND(I167*H167,2)</f>
        <v>0</v>
      </c>
      <c r="BL167" s="18" t="s">
        <v>124</v>
      </c>
      <c r="BM167" s="195" t="s">
        <v>213</v>
      </c>
    </row>
    <row r="168" s="13" customFormat="1">
      <c r="A168" s="13"/>
      <c r="B168" s="197"/>
      <c r="C168" s="13"/>
      <c r="D168" s="198" t="s">
        <v>126</v>
      </c>
      <c r="E168" s="199" t="s">
        <v>1</v>
      </c>
      <c r="F168" s="200" t="s">
        <v>136</v>
      </c>
      <c r="G168" s="13"/>
      <c r="H168" s="201">
        <v>0.67700000000000005</v>
      </c>
      <c r="I168" s="202"/>
      <c r="J168" s="13"/>
      <c r="K168" s="13"/>
      <c r="L168" s="197"/>
      <c r="M168" s="203"/>
      <c r="N168" s="204"/>
      <c r="O168" s="204"/>
      <c r="P168" s="204"/>
      <c r="Q168" s="204"/>
      <c r="R168" s="204"/>
      <c r="S168" s="204"/>
      <c r="T168" s="20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9" t="s">
        <v>126</v>
      </c>
      <c r="AU168" s="199" t="s">
        <v>83</v>
      </c>
      <c r="AV168" s="13" t="s">
        <v>83</v>
      </c>
      <c r="AW168" s="13" t="s">
        <v>30</v>
      </c>
      <c r="AX168" s="13" t="s">
        <v>73</v>
      </c>
      <c r="AY168" s="199" t="s">
        <v>117</v>
      </c>
    </row>
    <row r="169" s="13" customFormat="1">
      <c r="A169" s="13"/>
      <c r="B169" s="197"/>
      <c r="C169" s="13"/>
      <c r="D169" s="198" t="s">
        <v>126</v>
      </c>
      <c r="E169" s="199" t="s">
        <v>1</v>
      </c>
      <c r="F169" s="200" t="s">
        <v>137</v>
      </c>
      <c r="G169" s="13"/>
      <c r="H169" s="201">
        <v>0.84599999999999997</v>
      </c>
      <c r="I169" s="202"/>
      <c r="J169" s="13"/>
      <c r="K169" s="13"/>
      <c r="L169" s="197"/>
      <c r="M169" s="203"/>
      <c r="N169" s="204"/>
      <c r="O169" s="204"/>
      <c r="P169" s="204"/>
      <c r="Q169" s="204"/>
      <c r="R169" s="204"/>
      <c r="S169" s="204"/>
      <c r="T169" s="20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126</v>
      </c>
      <c r="AU169" s="199" t="s">
        <v>83</v>
      </c>
      <c r="AV169" s="13" t="s">
        <v>83</v>
      </c>
      <c r="AW169" s="13" t="s">
        <v>30</v>
      </c>
      <c r="AX169" s="13" t="s">
        <v>73</v>
      </c>
      <c r="AY169" s="199" t="s">
        <v>117</v>
      </c>
    </row>
    <row r="170" s="14" customFormat="1">
      <c r="A170" s="14"/>
      <c r="B170" s="206"/>
      <c r="C170" s="14"/>
      <c r="D170" s="198" t="s">
        <v>126</v>
      </c>
      <c r="E170" s="207" t="s">
        <v>1</v>
      </c>
      <c r="F170" s="208" t="s">
        <v>138</v>
      </c>
      <c r="G170" s="14"/>
      <c r="H170" s="209">
        <v>1.5230000000000001</v>
      </c>
      <c r="I170" s="210"/>
      <c r="J170" s="14"/>
      <c r="K170" s="14"/>
      <c r="L170" s="206"/>
      <c r="M170" s="211"/>
      <c r="N170" s="212"/>
      <c r="O170" s="212"/>
      <c r="P170" s="212"/>
      <c r="Q170" s="212"/>
      <c r="R170" s="212"/>
      <c r="S170" s="212"/>
      <c r="T170" s="21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7" t="s">
        <v>126</v>
      </c>
      <c r="AU170" s="207" t="s">
        <v>83</v>
      </c>
      <c r="AV170" s="14" t="s">
        <v>124</v>
      </c>
      <c r="AW170" s="14" t="s">
        <v>30</v>
      </c>
      <c r="AX170" s="14" t="s">
        <v>81</v>
      </c>
      <c r="AY170" s="207" t="s">
        <v>117</v>
      </c>
    </row>
    <row r="171" s="12" customFormat="1" ht="22.8" customHeight="1">
      <c r="A171" s="12"/>
      <c r="B171" s="170"/>
      <c r="C171" s="12"/>
      <c r="D171" s="171" t="s">
        <v>72</v>
      </c>
      <c r="E171" s="181" t="s">
        <v>124</v>
      </c>
      <c r="F171" s="181" t="s">
        <v>214</v>
      </c>
      <c r="G171" s="12"/>
      <c r="H171" s="12"/>
      <c r="I171" s="173"/>
      <c r="J171" s="182">
        <f>BK171</f>
        <v>0</v>
      </c>
      <c r="K171" s="12"/>
      <c r="L171" s="170"/>
      <c r="M171" s="175"/>
      <c r="N171" s="176"/>
      <c r="O171" s="176"/>
      <c r="P171" s="177">
        <f>SUM(P172:P183)</f>
        <v>0</v>
      </c>
      <c r="Q171" s="176"/>
      <c r="R171" s="177">
        <f>SUM(R172:R183)</f>
        <v>104.8402249</v>
      </c>
      <c r="S171" s="176"/>
      <c r="T171" s="178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1" t="s">
        <v>81</v>
      </c>
      <c r="AT171" s="179" t="s">
        <v>72</v>
      </c>
      <c r="AU171" s="179" t="s">
        <v>81</v>
      </c>
      <c r="AY171" s="171" t="s">
        <v>117</v>
      </c>
      <c r="BK171" s="180">
        <f>SUM(BK172:BK183)</f>
        <v>0</v>
      </c>
    </row>
    <row r="172" s="2" customFormat="1" ht="32.4" customHeight="1">
      <c r="A172" s="37"/>
      <c r="B172" s="183"/>
      <c r="C172" s="184" t="s">
        <v>215</v>
      </c>
      <c r="D172" s="184" t="s">
        <v>119</v>
      </c>
      <c r="E172" s="185" t="s">
        <v>216</v>
      </c>
      <c r="F172" s="186" t="s">
        <v>217</v>
      </c>
      <c r="G172" s="187" t="s">
        <v>122</v>
      </c>
      <c r="H172" s="188">
        <v>28.988</v>
      </c>
      <c r="I172" s="189"/>
      <c r="J172" s="190">
        <f>ROUND(I172*H172,2)</f>
        <v>0</v>
      </c>
      <c r="K172" s="186" t="s">
        <v>123</v>
      </c>
      <c r="L172" s="38"/>
      <c r="M172" s="191" t="s">
        <v>1</v>
      </c>
      <c r="N172" s="192" t="s">
        <v>38</v>
      </c>
      <c r="O172" s="76"/>
      <c r="P172" s="193">
        <f>O172*H172</f>
        <v>0</v>
      </c>
      <c r="Q172" s="193">
        <v>2.2564199999999999</v>
      </c>
      <c r="R172" s="193">
        <f>Q172*H172</f>
        <v>65.409102959999998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124</v>
      </c>
      <c r="AT172" s="195" t="s">
        <v>119</v>
      </c>
      <c r="AU172" s="195" t="s">
        <v>83</v>
      </c>
      <c r="AY172" s="18" t="s">
        <v>117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0</v>
      </c>
      <c r="BL172" s="18" t="s">
        <v>124</v>
      </c>
      <c r="BM172" s="195" t="s">
        <v>218</v>
      </c>
    </row>
    <row r="173" s="13" customFormat="1">
      <c r="A173" s="13"/>
      <c r="B173" s="197"/>
      <c r="C173" s="13"/>
      <c r="D173" s="198" t="s">
        <v>126</v>
      </c>
      <c r="E173" s="199" t="s">
        <v>1</v>
      </c>
      <c r="F173" s="200" t="s">
        <v>219</v>
      </c>
      <c r="G173" s="13"/>
      <c r="H173" s="201">
        <v>21.867999999999999</v>
      </c>
      <c r="I173" s="202"/>
      <c r="J173" s="13"/>
      <c r="K173" s="13"/>
      <c r="L173" s="197"/>
      <c r="M173" s="203"/>
      <c r="N173" s="204"/>
      <c r="O173" s="204"/>
      <c r="P173" s="204"/>
      <c r="Q173" s="204"/>
      <c r="R173" s="204"/>
      <c r="S173" s="204"/>
      <c r="T173" s="20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126</v>
      </c>
      <c r="AU173" s="199" t="s">
        <v>83</v>
      </c>
      <c r="AV173" s="13" t="s">
        <v>83</v>
      </c>
      <c r="AW173" s="13" t="s">
        <v>30</v>
      </c>
      <c r="AX173" s="13" t="s">
        <v>73</v>
      </c>
      <c r="AY173" s="199" t="s">
        <v>117</v>
      </c>
    </row>
    <row r="174" s="13" customFormat="1">
      <c r="A174" s="13"/>
      <c r="B174" s="197"/>
      <c r="C174" s="13"/>
      <c r="D174" s="198" t="s">
        <v>126</v>
      </c>
      <c r="E174" s="199" t="s">
        <v>1</v>
      </c>
      <c r="F174" s="200" t="s">
        <v>220</v>
      </c>
      <c r="G174" s="13"/>
      <c r="H174" s="201">
        <v>7.1200000000000001</v>
      </c>
      <c r="I174" s="202"/>
      <c r="J174" s="13"/>
      <c r="K174" s="13"/>
      <c r="L174" s="197"/>
      <c r="M174" s="203"/>
      <c r="N174" s="204"/>
      <c r="O174" s="204"/>
      <c r="P174" s="204"/>
      <c r="Q174" s="204"/>
      <c r="R174" s="204"/>
      <c r="S174" s="204"/>
      <c r="T174" s="20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9" t="s">
        <v>126</v>
      </c>
      <c r="AU174" s="199" t="s">
        <v>83</v>
      </c>
      <c r="AV174" s="13" t="s">
        <v>83</v>
      </c>
      <c r="AW174" s="13" t="s">
        <v>30</v>
      </c>
      <c r="AX174" s="13" t="s">
        <v>73</v>
      </c>
      <c r="AY174" s="199" t="s">
        <v>117</v>
      </c>
    </row>
    <row r="175" s="14" customFormat="1">
      <c r="A175" s="14"/>
      <c r="B175" s="206"/>
      <c r="C175" s="14"/>
      <c r="D175" s="198" t="s">
        <v>126</v>
      </c>
      <c r="E175" s="207" t="s">
        <v>1</v>
      </c>
      <c r="F175" s="208" t="s">
        <v>138</v>
      </c>
      <c r="G175" s="14"/>
      <c r="H175" s="209">
        <v>28.988</v>
      </c>
      <c r="I175" s="210"/>
      <c r="J175" s="14"/>
      <c r="K175" s="14"/>
      <c r="L175" s="206"/>
      <c r="M175" s="211"/>
      <c r="N175" s="212"/>
      <c r="O175" s="212"/>
      <c r="P175" s="212"/>
      <c r="Q175" s="212"/>
      <c r="R175" s="212"/>
      <c r="S175" s="212"/>
      <c r="T175" s="21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7" t="s">
        <v>126</v>
      </c>
      <c r="AU175" s="207" t="s">
        <v>83</v>
      </c>
      <c r="AV175" s="14" t="s">
        <v>124</v>
      </c>
      <c r="AW175" s="14" t="s">
        <v>30</v>
      </c>
      <c r="AX175" s="14" t="s">
        <v>81</v>
      </c>
      <c r="AY175" s="207" t="s">
        <v>117</v>
      </c>
    </row>
    <row r="176" s="2" customFormat="1" ht="54" customHeight="1">
      <c r="A176" s="37"/>
      <c r="B176" s="183"/>
      <c r="C176" s="184" t="s">
        <v>221</v>
      </c>
      <c r="D176" s="184" t="s">
        <v>119</v>
      </c>
      <c r="E176" s="185" t="s">
        <v>222</v>
      </c>
      <c r="F176" s="186" t="s">
        <v>223</v>
      </c>
      <c r="G176" s="187" t="s">
        <v>201</v>
      </c>
      <c r="H176" s="188">
        <v>97.560000000000002</v>
      </c>
      <c r="I176" s="189"/>
      <c r="J176" s="190">
        <f>ROUND(I176*H176,2)</f>
        <v>0</v>
      </c>
      <c r="K176" s="186" t="s">
        <v>123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0.03465</v>
      </c>
      <c r="R176" s="193">
        <f>Q176*H176</f>
        <v>3.3804540000000003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124</v>
      </c>
      <c r="AT176" s="195" t="s">
        <v>119</v>
      </c>
      <c r="AU176" s="195" t="s">
        <v>83</v>
      </c>
      <c r="AY176" s="18" t="s">
        <v>117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124</v>
      </c>
      <c r="BM176" s="195" t="s">
        <v>224</v>
      </c>
    </row>
    <row r="177" s="2" customFormat="1" ht="14.4" customHeight="1">
      <c r="A177" s="37"/>
      <c r="B177" s="183"/>
      <c r="C177" s="214" t="s">
        <v>7</v>
      </c>
      <c r="D177" s="214" t="s">
        <v>193</v>
      </c>
      <c r="E177" s="215" t="s">
        <v>225</v>
      </c>
      <c r="F177" s="216" t="s">
        <v>226</v>
      </c>
      <c r="G177" s="217" t="s">
        <v>201</v>
      </c>
      <c r="H177" s="218">
        <v>102.438</v>
      </c>
      <c r="I177" s="219"/>
      <c r="J177" s="220">
        <f>ROUND(I177*H177,2)</f>
        <v>0</v>
      </c>
      <c r="K177" s="216" t="s">
        <v>1</v>
      </c>
      <c r="L177" s="221"/>
      <c r="M177" s="222" t="s">
        <v>1</v>
      </c>
      <c r="N177" s="223" t="s">
        <v>38</v>
      </c>
      <c r="O177" s="76"/>
      <c r="P177" s="193">
        <f>O177*H177</f>
        <v>0</v>
      </c>
      <c r="Q177" s="193">
        <v>0.3468</v>
      </c>
      <c r="R177" s="193">
        <f>Q177*H177</f>
        <v>35.525498400000004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157</v>
      </c>
      <c r="AT177" s="195" t="s">
        <v>193</v>
      </c>
      <c r="AU177" s="195" t="s">
        <v>83</v>
      </c>
      <c r="AY177" s="18" t="s">
        <v>117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8" t="s">
        <v>81</v>
      </c>
      <c r="BK177" s="196">
        <f>ROUND(I177*H177,2)</f>
        <v>0</v>
      </c>
      <c r="BL177" s="18" t="s">
        <v>124</v>
      </c>
      <c r="BM177" s="195" t="s">
        <v>227</v>
      </c>
    </row>
    <row r="178" s="13" customFormat="1">
      <c r="A178" s="13"/>
      <c r="B178" s="197"/>
      <c r="C178" s="13"/>
      <c r="D178" s="198" t="s">
        <v>126</v>
      </c>
      <c r="E178" s="199" t="s">
        <v>1</v>
      </c>
      <c r="F178" s="200" t="s">
        <v>228</v>
      </c>
      <c r="G178" s="13"/>
      <c r="H178" s="201">
        <v>102.438</v>
      </c>
      <c r="I178" s="202"/>
      <c r="J178" s="13"/>
      <c r="K178" s="13"/>
      <c r="L178" s="197"/>
      <c r="M178" s="203"/>
      <c r="N178" s="204"/>
      <c r="O178" s="204"/>
      <c r="P178" s="204"/>
      <c r="Q178" s="204"/>
      <c r="R178" s="204"/>
      <c r="S178" s="204"/>
      <c r="T178" s="20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9" t="s">
        <v>126</v>
      </c>
      <c r="AU178" s="199" t="s">
        <v>83</v>
      </c>
      <c r="AV178" s="13" t="s">
        <v>83</v>
      </c>
      <c r="AW178" s="13" t="s">
        <v>30</v>
      </c>
      <c r="AX178" s="13" t="s">
        <v>81</v>
      </c>
      <c r="AY178" s="199" t="s">
        <v>117</v>
      </c>
    </row>
    <row r="179" s="2" customFormat="1" ht="32.4" customHeight="1">
      <c r="A179" s="37"/>
      <c r="B179" s="183"/>
      <c r="C179" s="184" t="s">
        <v>229</v>
      </c>
      <c r="D179" s="184" t="s">
        <v>119</v>
      </c>
      <c r="E179" s="185" t="s">
        <v>230</v>
      </c>
      <c r="F179" s="186" t="s">
        <v>231</v>
      </c>
      <c r="G179" s="187" t="s">
        <v>180</v>
      </c>
      <c r="H179" s="188">
        <v>79.813000000000002</v>
      </c>
      <c r="I179" s="189"/>
      <c r="J179" s="190">
        <f>ROUND(I179*H179,2)</f>
        <v>0</v>
      </c>
      <c r="K179" s="186" t="s">
        <v>123</v>
      </c>
      <c r="L179" s="38"/>
      <c r="M179" s="191" t="s">
        <v>1</v>
      </c>
      <c r="N179" s="192" t="s">
        <v>38</v>
      </c>
      <c r="O179" s="76"/>
      <c r="P179" s="193">
        <f>O179*H179</f>
        <v>0</v>
      </c>
      <c r="Q179" s="193">
        <v>0.0065799999999999999</v>
      </c>
      <c r="R179" s="193">
        <f>Q179*H179</f>
        <v>0.52516954000000005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124</v>
      </c>
      <c r="AT179" s="195" t="s">
        <v>119</v>
      </c>
      <c r="AU179" s="195" t="s">
        <v>83</v>
      </c>
      <c r="AY179" s="18" t="s">
        <v>117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8" t="s">
        <v>81</v>
      </c>
      <c r="BK179" s="196">
        <f>ROUND(I179*H179,2)</f>
        <v>0</v>
      </c>
      <c r="BL179" s="18" t="s">
        <v>124</v>
      </c>
      <c r="BM179" s="195" t="s">
        <v>232</v>
      </c>
    </row>
    <row r="180" s="13" customFormat="1">
      <c r="A180" s="13"/>
      <c r="B180" s="197"/>
      <c r="C180" s="13"/>
      <c r="D180" s="198" t="s">
        <v>126</v>
      </c>
      <c r="E180" s="199" t="s">
        <v>1</v>
      </c>
      <c r="F180" s="200" t="s">
        <v>233</v>
      </c>
      <c r="G180" s="13"/>
      <c r="H180" s="201">
        <v>78.536000000000001</v>
      </c>
      <c r="I180" s="202"/>
      <c r="J180" s="13"/>
      <c r="K180" s="13"/>
      <c r="L180" s="197"/>
      <c r="M180" s="203"/>
      <c r="N180" s="204"/>
      <c r="O180" s="204"/>
      <c r="P180" s="204"/>
      <c r="Q180" s="204"/>
      <c r="R180" s="204"/>
      <c r="S180" s="204"/>
      <c r="T180" s="20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9" t="s">
        <v>126</v>
      </c>
      <c r="AU180" s="199" t="s">
        <v>83</v>
      </c>
      <c r="AV180" s="13" t="s">
        <v>83</v>
      </c>
      <c r="AW180" s="13" t="s">
        <v>30</v>
      </c>
      <c r="AX180" s="13" t="s">
        <v>73</v>
      </c>
      <c r="AY180" s="199" t="s">
        <v>117</v>
      </c>
    </row>
    <row r="181" s="13" customFormat="1">
      <c r="A181" s="13"/>
      <c r="B181" s="197"/>
      <c r="C181" s="13"/>
      <c r="D181" s="198" t="s">
        <v>126</v>
      </c>
      <c r="E181" s="199" t="s">
        <v>1</v>
      </c>
      <c r="F181" s="200" t="s">
        <v>234</v>
      </c>
      <c r="G181" s="13"/>
      <c r="H181" s="201">
        <v>1.2769999999999999</v>
      </c>
      <c r="I181" s="202"/>
      <c r="J181" s="13"/>
      <c r="K181" s="13"/>
      <c r="L181" s="197"/>
      <c r="M181" s="203"/>
      <c r="N181" s="204"/>
      <c r="O181" s="204"/>
      <c r="P181" s="204"/>
      <c r="Q181" s="204"/>
      <c r="R181" s="204"/>
      <c r="S181" s="204"/>
      <c r="T181" s="20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9" t="s">
        <v>126</v>
      </c>
      <c r="AU181" s="199" t="s">
        <v>83</v>
      </c>
      <c r="AV181" s="13" t="s">
        <v>83</v>
      </c>
      <c r="AW181" s="13" t="s">
        <v>30</v>
      </c>
      <c r="AX181" s="13" t="s">
        <v>73</v>
      </c>
      <c r="AY181" s="199" t="s">
        <v>117</v>
      </c>
    </row>
    <row r="182" s="14" customFormat="1">
      <c r="A182" s="14"/>
      <c r="B182" s="206"/>
      <c r="C182" s="14"/>
      <c r="D182" s="198" t="s">
        <v>126</v>
      </c>
      <c r="E182" s="207" t="s">
        <v>1</v>
      </c>
      <c r="F182" s="208" t="s">
        <v>138</v>
      </c>
      <c r="G182" s="14"/>
      <c r="H182" s="209">
        <v>79.813000000000002</v>
      </c>
      <c r="I182" s="210"/>
      <c r="J182" s="14"/>
      <c r="K182" s="14"/>
      <c r="L182" s="206"/>
      <c r="M182" s="211"/>
      <c r="N182" s="212"/>
      <c r="O182" s="212"/>
      <c r="P182" s="212"/>
      <c r="Q182" s="212"/>
      <c r="R182" s="212"/>
      <c r="S182" s="212"/>
      <c r="T182" s="21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7" t="s">
        <v>126</v>
      </c>
      <c r="AU182" s="207" t="s">
        <v>83</v>
      </c>
      <c r="AV182" s="14" t="s">
        <v>124</v>
      </c>
      <c r="AW182" s="14" t="s">
        <v>30</v>
      </c>
      <c r="AX182" s="14" t="s">
        <v>81</v>
      </c>
      <c r="AY182" s="207" t="s">
        <v>117</v>
      </c>
    </row>
    <row r="183" s="2" customFormat="1" ht="32.4" customHeight="1">
      <c r="A183" s="37"/>
      <c r="B183" s="183"/>
      <c r="C183" s="184" t="s">
        <v>235</v>
      </c>
      <c r="D183" s="184" t="s">
        <v>119</v>
      </c>
      <c r="E183" s="185" t="s">
        <v>236</v>
      </c>
      <c r="F183" s="186" t="s">
        <v>237</v>
      </c>
      <c r="G183" s="187" t="s">
        <v>180</v>
      </c>
      <c r="H183" s="188">
        <v>79.813000000000002</v>
      </c>
      <c r="I183" s="189"/>
      <c r="J183" s="190">
        <f>ROUND(I183*H183,2)</f>
        <v>0</v>
      </c>
      <c r="K183" s="186" t="s">
        <v>123</v>
      </c>
      <c r="L183" s="38"/>
      <c r="M183" s="191" t="s">
        <v>1</v>
      </c>
      <c r="N183" s="192" t="s">
        <v>38</v>
      </c>
      <c r="O183" s="76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124</v>
      </c>
      <c r="AT183" s="195" t="s">
        <v>119</v>
      </c>
      <c r="AU183" s="195" t="s">
        <v>83</v>
      </c>
      <c r="AY183" s="18" t="s">
        <v>117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0</v>
      </c>
      <c r="BL183" s="18" t="s">
        <v>124</v>
      </c>
      <c r="BM183" s="195" t="s">
        <v>238</v>
      </c>
    </row>
    <row r="184" s="12" customFormat="1" ht="22.8" customHeight="1">
      <c r="A184" s="12"/>
      <c r="B184" s="170"/>
      <c r="C184" s="12"/>
      <c r="D184" s="171" t="s">
        <v>72</v>
      </c>
      <c r="E184" s="181" t="s">
        <v>143</v>
      </c>
      <c r="F184" s="181" t="s">
        <v>239</v>
      </c>
      <c r="G184" s="12"/>
      <c r="H184" s="12"/>
      <c r="I184" s="173"/>
      <c r="J184" s="182">
        <f>BK184</f>
        <v>0</v>
      </c>
      <c r="K184" s="12"/>
      <c r="L184" s="170"/>
      <c r="M184" s="175"/>
      <c r="N184" s="176"/>
      <c r="O184" s="176"/>
      <c r="P184" s="177">
        <f>SUM(P185:P197)</f>
        <v>0</v>
      </c>
      <c r="Q184" s="176"/>
      <c r="R184" s="177">
        <f>SUM(R185:R197)</f>
        <v>215.52142000000001</v>
      </c>
      <c r="S184" s="176"/>
      <c r="T184" s="178">
        <f>SUM(T185:T197)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1" t="s">
        <v>81</v>
      </c>
      <c r="AT184" s="179" t="s">
        <v>72</v>
      </c>
      <c r="AU184" s="179" t="s">
        <v>81</v>
      </c>
      <c r="AY184" s="171" t="s">
        <v>117</v>
      </c>
      <c r="BK184" s="180">
        <f>SUM(BK185:BK197)</f>
        <v>0</v>
      </c>
    </row>
    <row r="185" s="2" customFormat="1" ht="21.6" customHeight="1">
      <c r="A185" s="37"/>
      <c r="B185" s="183"/>
      <c r="C185" s="184" t="s">
        <v>240</v>
      </c>
      <c r="D185" s="184" t="s">
        <v>119</v>
      </c>
      <c r="E185" s="185" t="s">
        <v>241</v>
      </c>
      <c r="F185" s="186" t="s">
        <v>242</v>
      </c>
      <c r="G185" s="187" t="s">
        <v>180</v>
      </c>
      <c r="H185" s="188">
        <v>634</v>
      </c>
      <c r="I185" s="189"/>
      <c r="J185" s="190">
        <f>ROUND(I185*H185,2)</f>
        <v>0</v>
      </c>
      <c r="K185" s="186" t="s">
        <v>123</v>
      </c>
      <c r="L185" s="38"/>
      <c r="M185" s="191" t="s">
        <v>1</v>
      </c>
      <c r="N185" s="192" t="s">
        <v>38</v>
      </c>
      <c r="O185" s="76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124</v>
      </c>
      <c r="AT185" s="195" t="s">
        <v>119</v>
      </c>
      <c r="AU185" s="195" t="s">
        <v>83</v>
      </c>
      <c r="AY185" s="18" t="s">
        <v>117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8" t="s">
        <v>81</v>
      </c>
      <c r="BK185" s="196">
        <f>ROUND(I185*H185,2)</f>
        <v>0</v>
      </c>
      <c r="BL185" s="18" t="s">
        <v>124</v>
      </c>
      <c r="BM185" s="195" t="s">
        <v>243</v>
      </c>
    </row>
    <row r="186" s="15" customFormat="1">
      <c r="A186" s="15"/>
      <c r="B186" s="224"/>
      <c r="C186" s="15"/>
      <c r="D186" s="198" t="s">
        <v>126</v>
      </c>
      <c r="E186" s="225" t="s">
        <v>1</v>
      </c>
      <c r="F186" s="226" t="s">
        <v>244</v>
      </c>
      <c r="G186" s="15"/>
      <c r="H186" s="225" t="s">
        <v>1</v>
      </c>
      <c r="I186" s="227"/>
      <c r="J186" s="15"/>
      <c r="K186" s="15"/>
      <c r="L186" s="224"/>
      <c r="M186" s="228"/>
      <c r="N186" s="229"/>
      <c r="O186" s="229"/>
      <c r="P186" s="229"/>
      <c r="Q186" s="229"/>
      <c r="R186" s="229"/>
      <c r="S186" s="229"/>
      <c r="T186" s="23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25" t="s">
        <v>126</v>
      </c>
      <c r="AU186" s="225" t="s">
        <v>83</v>
      </c>
      <c r="AV186" s="15" t="s">
        <v>81</v>
      </c>
      <c r="AW186" s="15" t="s">
        <v>30</v>
      </c>
      <c r="AX186" s="15" t="s">
        <v>73</v>
      </c>
      <c r="AY186" s="225" t="s">
        <v>117</v>
      </c>
    </row>
    <row r="187" s="13" customFormat="1">
      <c r="A187" s="13"/>
      <c r="B187" s="197"/>
      <c r="C187" s="13"/>
      <c r="D187" s="198" t="s">
        <v>126</v>
      </c>
      <c r="E187" s="199" t="s">
        <v>1</v>
      </c>
      <c r="F187" s="200" t="s">
        <v>245</v>
      </c>
      <c r="G187" s="13"/>
      <c r="H187" s="201">
        <v>634</v>
      </c>
      <c r="I187" s="202"/>
      <c r="J187" s="13"/>
      <c r="K187" s="13"/>
      <c r="L187" s="197"/>
      <c r="M187" s="203"/>
      <c r="N187" s="204"/>
      <c r="O187" s="204"/>
      <c r="P187" s="204"/>
      <c r="Q187" s="204"/>
      <c r="R187" s="204"/>
      <c r="S187" s="204"/>
      <c r="T187" s="20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9" t="s">
        <v>126</v>
      </c>
      <c r="AU187" s="199" t="s">
        <v>83</v>
      </c>
      <c r="AV187" s="13" t="s">
        <v>83</v>
      </c>
      <c r="AW187" s="13" t="s">
        <v>30</v>
      </c>
      <c r="AX187" s="13" t="s">
        <v>81</v>
      </c>
      <c r="AY187" s="199" t="s">
        <v>117</v>
      </c>
    </row>
    <row r="188" s="2" customFormat="1" ht="54" customHeight="1">
      <c r="A188" s="37"/>
      <c r="B188" s="183"/>
      <c r="C188" s="184" t="s">
        <v>246</v>
      </c>
      <c r="D188" s="184" t="s">
        <v>119</v>
      </c>
      <c r="E188" s="185" t="s">
        <v>247</v>
      </c>
      <c r="F188" s="186" t="s">
        <v>248</v>
      </c>
      <c r="G188" s="187" t="s">
        <v>180</v>
      </c>
      <c r="H188" s="188">
        <v>409</v>
      </c>
      <c r="I188" s="189"/>
      <c r="J188" s="190">
        <f>ROUND(I188*H188,2)</f>
        <v>0</v>
      </c>
      <c r="K188" s="186" t="s">
        <v>123</v>
      </c>
      <c r="L188" s="38"/>
      <c r="M188" s="191" t="s">
        <v>1</v>
      </c>
      <c r="N188" s="192" t="s">
        <v>38</v>
      </c>
      <c r="O188" s="76"/>
      <c r="P188" s="193">
        <f>O188*H188</f>
        <v>0</v>
      </c>
      <c r="Q188" s="193">
        <v>0.1837</v>
      </c>
      <c r="R188" s="193">
        <f>Q188*H188</f>
        <v>75.133300000000006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124</v>
      </c>
      <c r="AT188" s="195" t="s">
        <v>119</v>
      </c>
      <c r="AU188" s="195" t="s">
        <v>83</v>
      </c>
      <c r="AY188" s="18" t="s">
        <v>117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8" t="s">
        <v>81</v>
      </c>
      <c r="BK188" s="196">
        <f>ROUND(I188*H188,2)</f>
        <v>0</v>
      </c>
      <c r="BL188" s="18" t="s">
        <v>124</v>
      </c>
      <c r="BM188" s="195" t="s">
        <v>249</v>
      </c>
    </row>
    <row r="189" s="13" customFormat="1">
      <c r="A189" s="13"/>
      <c r="B189" s="197"/>
      <c r="C189" s="13"/>
      <c r="D189" s="198" t="s">
        <v>126</v>
      </c>
      <c r="E189" s="199" t="s">
        <v>1</v>
      </c>
      <c r="F189" s="200" t="s">
        <v>250</v>
      </c>
      <c r="G189" s="13"/>
      <c r="H189" s="201">
        <v>409</v>
      </c>
      <c r="I189" s="202"/>
      <c r="J189" s="13"/>
      <c r="K189" s="13"/>
      <c r="L189" s="197"/>
      <c r="M189" s="203"/>
      <c r="N189" s="204"/>
      <c r="O189" s="204"/>
      <c r="P189" s="204"/>
      <c r="Q189" s="204"/>
      <c r="R189" s="204"/>
      <c r="S189" s="204"/>
      <c r="T189" s="20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9" t="s">
        <v>126</v>
      </c>
      <c r="AU189" s="199" t="s">
        <v>83</v>
      </c>
      <c r="AV189" s="13" t="s">
        <v>83</v>
      </c>
      <c r="AW189" s="13" t="s">
        <v>30</v>
      </c>
      <c r="AX189" s="13" t="s">
        <v>81</v>
      </c>
      <c r="AY189" s="199" t="s">
        <v>117</v>
      </c>
    </row>
    <row r="190" s="2" customFormat="1" ht="14.4" customHeight="1">
      <c r="A190" s="37"/>
      <c r="B190" s="183"/>
      <c r="C190" s="214" t="s">
        <v>251</v>
      </c>
      <c r="D190" s="214" t="s">
        <v>193</v>
      </c>
      <c r="E190" s="215" t="s">
        <v>252</v>
      </c>
      <c r="F190" s="216" t="s">
        <v>253</v>
      </c>
      <c r="G190" s="217" t="s">
        <v>180</v>
      </c>
      <c r="H190" s="218">
        <v>354.95999999999998</v>
      </c>
      <c r="I190" s="219"/>
      <c r="J190" s="220">
        <f>ROUND(I190*H190,2)</f>
        <v>0</v>
      </c>
      <c r="K190" s="216" t="s">
        <v>1</v>
      </c>
      <c r="L190" s="221"/>
      <c r="M190" s="222" t="s">
        <v>1</v>
      </c>
      <c r="N190" s="223" t="s">
        <v>38</v>
      </c>
      <c r="O190" s="76"/>
      <c r="P190" s="193">
        <f>O190*H190</f>
        <v>0</v>
      </c>
      <c r="Q190" s="193">
        <v>0.11799999999999999</v>
      </c>
      <c r="R190" s="193">
        <f>Q190*H190</f>
        <v>41.885279999999995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157</v>
      </c>
      <c r="AT190" s="195" t="s">
        <v>193</v>
      </c>
      <c r="AU190" s="195" t="s">
        <v>83</v>
      </c>
      <c r="AY190" s="18" t="s">
        <v>117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0</v>
      </c>
      <c r="BL190" s="18" t="s">
        <v>124</v>
      </c>
      <c r="BM190" s="195" t="s">
        <v>254</v>
      </c>
    </row>
    <row r="191" s="13" customFormat="1">
      <c r="A191" s="13"/>
      <c r="B191" s="197"/>
      <c r="C191" s="13"/>
      <c r="D191" s="198" t="s">
        <v>126</v>
      </c>
      <c r="E191" s="199" t="s">
        <v>1</v>
      </c>
      <c r="F191" s="200" t="s">
        <v>255</v>
      </c>
      <c r="G191" s="13"/>
      <c r="H191" s="201">
        <v>354.95999999999998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126</v>
      </c>
      <c r="AU191" s="199" t="s">
        <v>83</v>
      </c>
      <c r="AV191" s="13" t="s">
        <v>83</v>
      </c>
      <c r="AW191" s="13" t="s">
        <v>30</v>
      </c>
      <c r="AX191" s="13" t="s">
        <v>81</v>
      </c>
      <c r="AY191" s="199" t="s">
        <v>117</v>
      </c>
    </row>
    <row r="192" s="2" customFormat="1" ht="14.4" customHeight="1">
      <c r="A192" s="37"/>
      <c r="B192" s="183"/>
      <c r="C192" s="214" t="s">
        <v>256</v>
      </c>
      <c r="D192" s="214" t="s">
        <v>193</v>
      </c>
      <c r="E192" s="215" t="s">
        <v>257</v>
      </c>
      <c r="F192" s="216" t="s">
        <v>258</v>
      </c>
      <c r="G192" s="217" t="s">
        <v>180</v>
      </c>
      <c r="H192" s="218">
        <v>62.219999999999999</v>
      </c>
      <c r="I192" s="219"/>
      <c r="J192" s="220">
        <f>ROUND(I192*H192,2)</f>
        <v>0</v>
      </c>
      <c r="K192" s="216" t="s">
        <v>1</v>
      </c>
      <c r="L192" s="221"/>
      <c r="M192" s="222" t="s">
        <v>1</v>
      </c>
      <c r="N192" s="223" t="s">
        <v>38</v>
      </c>
      <c r="O192" s="76"/>
      <c r="P192" s="193">
        <f>O192*H192</f>
        <v>0</v>
      </c>
      <c r="Q192" s="193">
        <v>0.222</v>
      </c>
      <c r="R192" s="193">
        <f>Q192*H192</f>
        <v>13.81284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157</v>
      </c>
      <c r="AT192" s="195" t="s">
        <v>193</v>
      </c>
      <c r="AU192" s="195" t="s">
        <v>83</v>
      </c>
      <c r="AY192" s="18" t="s">
        <v>117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8" t="s">
        <v>81</v>
      </c>
      <c r="BK192" s="196">
        <f>ROUND(I192*H192,2)</f>
        <v>0</v>
      </c>
      <c r="BL192" s="18" t="s">
        <v>124</v>
      </c>
      <c r="BM192" s="195" t="s">
        <v>259</v>
      </c>
    </row>
    <row r="193" s="13" customFormat="1">
      <c r="A193" s="13"/>
      <c r="B193" s="197"/>
      <c r="C193" s="13"/>
      <c r="D193" s="198" t="s">
        <v>126</v>
      </c>
      <c r="E193" s="199" t="s">
        <v>1</v>
      </c>
      <c r="F193" s="200" t="s">
        <v>260</v>
      </c>
      <c r="G193" s="13"/>
      <c r="H193" s="201">
        <v>62.219999999999999</v>
      </c>
      <c r="I193" s="202"/>
      <c r="J193" s="13"/>
      <c r="K193" s="13"/>
      <c r="L193" s="197"/>
      <c r="M193" s="203"/>
      <c r="N193" s="204"/>
      <c r="O193" s="204"/>
      <c r="P193" s="204"/>
      <c r="Q193" s="204"/>
      <c r="R193" s="204"/>
      <c r="S193" s="204"/>
      <c r="T193" s="20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9" t="s">
        <v>126</v>
      </c>
      <c r="AU193" s="199" t="s">
        <v>83</v>
      </c>
      <c r="AV193" s="13" t="s">
        <v>83</v>
      </c>
      <c r="AW193" s="13" t="s">
        <v>30</v>
      </c>
      <c r="AX193" s="13" t="s">
        <v>81</v>
      </c>
      <c r="AY193" s="199" t="s">
        <v>117</v>
      </c>
    </row>
    <row r="194" s="2" customFormat="1" ht="75.6" customHeight="1">
      <c r="A194" s="37"/>
      <c r="B194" s="183"/>
      <c r="C194" s="184" t="s">
        <v>261</v>
      </c>
      <c r="D194" s="184" t="s">
        <v>119</v>
      </c>
      <c r="E194" s="185" t="s">
        <v>262</v>
      </c>
      <c r="F194" s="186" t="s">
        <v>263</v>
      </c>
      <c r="G194" s="187" t="s">
        <v>180</v>
      </c>
      <c r="H194" s="188">
        <v>225</v>
      </c>
      <c r="I194" s="189"/>
      <c r="J194" s="190">
        <f>ROUND(I194*H194,2)</f>
        <v>0</v>
      </c>
      <c r="K194" s="186" t="s">
        <v>123</v>
      </c>
      <c r="L194" s="38"/>
      <c r="M194" s="191" t="s">
        <v>1</v>
      </c>
      <c r="N194" s="192" t="s">
        <v>38</v>
      </c>
      <c r="O194" s="76"/>
      <c r="P194" s="193">
        <f>O194*H194</f>
        <v>0</v>
      </c>
      <c r="Q194" s="193">
        <v>0.10100000000000001</v>
      </c>
      <c r="R194" s="193">
        <f>Q194*H194</f>
        <v>22.725000000000001</v>
      </c>
      <c r="S194" s="193">
        <v>0</v>
      </c>
      <c r="T194" s="19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5" t="s">
        <v>124</v>
      </c>
      <c r="AT194" s="195" t="s">
        <v>119</v>
      </c>
      <c r="AU194" s="195" t="s">
        <v>83</v>
      </c>
      <c r="AY194" s="18" t="s">
        <v>117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8" t="s">
        <v>81</v>
      </c>
      <c r="BK194" s="196">
        <f>ROUND(I194*H194,2)</f>
        <v>0</v>
      </c>
      <c r="BL194" s="18" t="s">
        <v>124</v>
      </c>
      <c r="BM194" s="195" t="s">
        <v>264</v>
      </c>
    </row>
    <row r="195" s="13" customFormat="1">
      <c r="A195" s="13"/>
      <c r="B195" s="197"/>
      <c r="C195" s="13"/>
      <c r="D195" s="198" t="s">
        <v>126</v>
      </c>
      <c r="E195" s="199" t="s">
        <v>1</v>
      </c>
      <c r="F195" s="200" t="s">
        <v>265</v>
      </c>
      <c r="G195" s="13"/>
      <c r="H195" s="201">
        <v>225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126</v>
      </c>
      <c r="AU195" s="199" t="s">
        <v>83</v>
      </c>
      <c r="AV195" s="13" t="s">
        <v>83</v>
      </c>
      <c r="AW195" s="13" t="s">
        <v>30</v>
      </c>
      <c r="AX195" s="13" t="s">
        <v>81</v>
      </c>
      <c r="AY195" s="199" t="s">
        <v>117</v>
      </c>
    </row>
    <row r="196" s="2" customFormat="1" ht="21.6" customHeight="1">
      <c r="A196" s="37"/>
      <c r="B196" s="183"/>
      <c r="C196" s="214" t="s">
        <v>266</v>
      </c>
      <c r="D196" s="214" t="s">
        <v>193</v>
      </c>
      <c r="E196" s="215" t="s">
        <v>267</v>
      </c>
      <c r="F196" s="216" t="s">
        <v>268</v>
      </c>
      <c r="G196" s="217" t="s">
        <v>180</v>
      </c>
      <c r="H196" s="218">
        <v>229.5</v>
      </c>
      <c r="I196" s="219"/>
      <c r="J196" s="220">
        <f>ROUND(I196*H196,2)</f>
        <v>0</v>
      </c>
      <c r="K196" s="216" t="s">
        <v>1</v>
      </c>
      <c r="L196" s="221"/>
      <c r="M196" s="222" t="s">
        <v>1</v>
      </c>
      <c r="N196" s="223" t="s">
        <v>38</v>
      </c>
      <c r="O196" s="76"/>
      <c r="P196" s="193">
        <f>O196*H196</f>
        <v>0</v>
      </c>
      <c r="Q196" s="193">
        <v>0.27000000000000002</v>
      </c>
      <c r="R196" s="193">
        <f>Q196*H196</f>
        <v>61.965000000000003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157</v>
      </c>
      <c r="AT196" s="195" t="s">
        <v>193</v>
      </c>
      <c r="AU196" s="195" t="s">
        <v>83</v>
      </c>
      <c r="AY196" s="18" t="s">
        <v>117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8" t="s">
        <v>81</v>
      </c>
      <c r="BK196" s="196">
        <f>ROUND(I196*H196,2)</f>
        <v>0</v>
      </c>
      <c r="BL196" s="18" t="s">
        <v>124</v>
      </c>
      <c r="BM196" s="195" t="s">
        <v>269</v>
      </c>
    </row>
    <row r="197" s="13" customFormat="1">
      <c r="A197" s="13"/>
      <c r="B197" s="197"/>
      <c r="C197" s="13"/>
      <c r="D197" s="198" t="s">
        <v>126</v>
      </c>
      <c r="E197" s="199" t="s">
        <v>1</v>
      </c>
      <c r="F197" s="200" t="s">
        <v>270</v>
      </c>
      <c r="G197" s="13"/>
      <c r="H197" s="201">
        <v>229.5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126</v>
      </c>
      <c r="AU197" s="199" t="s">
        <v>83</v>
      </c>
      <c r="AV197" s="13" t="s">
        <v>83</v>
      </c>
      <c r="AW197" s="13" t="s">
        <v>30</v>
      </c>
      <c r="AX197" s="13" t="s">
        <v>81</v>
      </c>
      <c r="AY197" s="199" t="s">
        <v>117</v>
      </c>
    </row>
    <row r="198" s="12" customFormat="1" ht="22.8" customHeight="1">
      <c r="A198" s="12"/>
      <c r="B198" s="170"/>
      <c r="C198" s="12"/>
      <c r="D198" s="171" t="s">
        <v>72</v>
      </c>
      <c r="E198" s="181" t="s">
        <v>157</v>
      </c>
      <c r="F198" s="181" t="s">
        <v>271</v>
      </c>
      <c r="G198" s="12"/>
      <c r="H198" s="12"/>
      <c r="I198" s="173"/>
      <c r="J198" s="182">
        <f>BK198</f>
        <v>0</v>
      </c>
      <c r="K198" s="12"/>
      <c r="L198" s="170"/>
      <c r="M198" s="175"/>
      <c r="N198" s="176"/>
      <c r="O198" s="176"/>
      <c r="P198" s="177">
        <f>SUM(P199:P200)</f>
        <v>0</v>
      </c>
      <c r="Q198" s="176"/>
      <c r="R198" s="177">
        <f>SUM(R199:R200)</f>
        <v>0</v>
      </c>
      <c r="S198" s="176"/>
      <c r="T198" s="178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1" t="s">
        <v>81</v>
      </c>
      <c r="AT198" s="179" t="s">
        <v>72</v>
      </c>
      <c r="AU198" s="179" t="s">
        <v>81</v>
      </c>
      <c r="AY198" s="171" t="s">
        <v>117</v>
      </c>
      <c r="BK198" s="180">
        <f>SUM(BK199:BK200)</f>
        <v>0</v>
      </c>
    </row>
    <row r="199" s="2" customFormat="1" ht="32.4" customHeight="1">
      <c r="A199" s="37"/>
      <c r="B199" s="183"/>
      <c r="C199" s="184" t="s">
        <v>272</v>
      </c>
      <c r="D199" s="184" t="s">
        <v>119</v>
      </c>
      <c r="E199" s="185" t="s">
        <v>273</v>
      </c>
      <c r="F199" s="186" t="s">
        <v>274</v>
      </c>
      <c r="G199" s="187" t="s">
        <v>122</v>
      </c>
      <c r="H199" s="188">
        <v>3</v>
      </c>
      <c r="I199" s="189"/>
      <c r="J199" s="190">
        <f>ROUND(I199*H199,2)</f>
        <v>0</v>
      </c>
      <c r="K199" s="186" t="s">
        <v>123</v>
      </c>
      <c r="L199" s="38"/>
      <c r="M199" s="191" t="s">
        <v>1</v>
      </c>
      <c r="N199" s="192" t="s">
        <v>38</v>
      </c>
      <c r="O199" s="76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124</v>
      </c>
      <c r="AT199" s="195" t="s">
        <v>119</v>
      </c>
      <c r="AU199" s="195" t="s">
        <v>83</v>
      </c>
      <c r="AY199" s="18" t="s">
        <v>117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0</v>
      </c>
      <c r="BL199" s="18" t="s">
        <v>124</v>
      </c>
      <c r="BM199" s="195" t="s">
        <v>275</v>
      </c>
    </row>
    <row r="200" s="13" customFormat="1">
      <c r="A200" s="13"/>
      <c r="B200" s="197"/>
      <c r="C200" s="13"/>
      <c r="D200" s="198" t="s">
        <v>126</v>
      </c>
      <c r="E200" s="199" t="s">
        <v>1</v>
      </c>
      <c r="F200" s="200" t="s">
        <v>276</v>
      </c>
      <c r="G200" s="13"/>
      <c r="H200" s="201">
        <v>3</v>
      </c>
      <c r="I200" s="202"/>
      <c r="J200" s="13"/>
      <c r="K200" s="13"/>
      <c r="L200" s="197"/>
      <c r="M200" s="203"/>
      <c r="N200" s="204"/>
      <c r="O200" s="204"/>
      <c r="P200" s="204"/>
      <c r="Q200" s="204"/>
      <c r="R200" s="204"/>
      <c r="S200" s="204"/>
      <c r="T200" s="20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9" t="s">
        <v>126</v>
      </c>
      <c r="AU200" s="199" t="s">
        <v>83</v>
      </c>
      <c r="AV200" s="13" t="s">
        <v>83</v>
      </c>
      <c r="AW200" s="13" t="s">
        <v>30</v>
      </c>
      <c r="AX200" s="13" t="s">
        <v>81</v>
      </c>
      <c r="AY200" s="199" t="s">
        <v>117</v>
      </c>
    </row>
    <row r="201" s="12" customFormat="1" ht="22.8" customHeight="1">
      <c r="A201" s="12"/>
      <c r="B201" s="170"/>
      <c r="C201" s="12"/>
      <c r="D201" s="171" t="s">
        <v>72</v>
      </c>
      <c r="E201" s="181" t="s">
        <v>162</v>
      </c>
      <c r="F201" s="181" t="s">
        <v>277</v>
      </c>
      <c r="G201" s="12"/>
      <c r="H201" s="12"/>
      <c r="I201" s="173"/>
      <c r="J201" s="182">
        <f>BK201</f>
        <v>0</v>
      </c>
      <c r="K201" s="12"/>
      <c r="L201" s="170"/>
      <c r="M201" s="175"/>
      <c r="N201" s="176"/>
      <c r="O201" s="176"/>
      <c r="P201" s="177">
        <f>SUM(P202:P204)</f>
        <v>0</v>
      </c>
      <c r="Q201" s="176"/>
      <c r="R201" s="177">
        <f>SUM(R202:R204)</f>
        <v>8.0342600000000015</v>
      </c>
      <c r="S201" s="176"/>
      <c r="T201" s="178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71" t="s">
        <v>81</v>
      </c>
      <c r="AT201" s="179" t="s">
        <v>72</v>
      </c>
      <c r="AU201" s="179" t="s">
        <v>81</v>
      </c>
      <c r="AY201" s="171" t="s">
        <v>117</v>
      </c>
      <c r="BK201" s="180">
        <f>SUM(BK202:BK204)</f>
        <v>0</v>
      </c>
    </row>
    <row r="202" s="2" customFormat="1" ht="21.6" customHeight="1">
      <c r="A202" s="37"/>
      <c r="B202" s="183"/>
      <c r="C202" s="184" t="s">
        <v>278</v>
      </c>
      <c r="D202" s="184" t="s">
        <v>119</v>
      </c>
      <c r="E202" s="185" t="s">
        <v>279</v>
      </c>
      <c r="F202" s="186" t="s">
        <v>280</v>
      </c>
      <c r="G202" s="187" t="s">
        <v>201</v>
      </c>
      <c r="H202" s="188">
        <v>26</v>
      </c>
      <c r="I202" s="189"/>
      <c r="J202" s="190">
        <f>ROUND(I202*H202,2)</f>
        <v>0</v>
      </c>
      <c r="K202" s="186" t="s">
        <v>1</v>
      </c>
      <c r="L202" s="38"/>
      <c r="M202" s="191" t="s">
        <v>1</v>
      </c>
      <c r="N202" s="192" t="s">
        <v>38</v>
      </c>
      <c r="O202" s="76"/>
      <c r="P202" s="193">
        <f>O202*H202</f>
        <v>0</v>
      </c>
      <c r="Q202" s="193">
        <v>0.29221000000000003</v>
      </c>
      <c r="R202" s="193">
        <f>Q202*H202</f>
        <v>7.5974600000000008</v>
      </c>
      <c r="S202" s="193">
        <v>0</v>
      </c>
      <c r="T202" s="19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5" t="s">
        <v>124</v>
      </c>
      <c r="AT202" s="195" t="s">
        <v>119</v>
      </c>
      <c r="AU202" s="195" t="s">
        <v>83</v>
      </c>
      <c r="AY202" s="18" t="s">
        <v>117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8" t="s">
        <v>81</v>
      </c>
      <c r="BK202" s="196">
        <f>ROUND(I202*H202,2)</f>
        <v>0</v>
      </c>
      <c r="BL202" s="18" t="s">
        <v>124</v>
      </c>
      <c r="BM202" s="195" t="s">
        <v>281</v>
      </c>
    </row>
    <row r="203" s="2" customFormat="1" ht="32.4" customHeight="1">
      <c r="A203" s="37"/>
      <c r="B203" s="183"/>
      <c r="C203" s="214" t="s">
        <v>282</v>
      </c>
      <c r="D203" s="214" t="s">
        <v>193</v>
      </c>
      <c r="E203" s="215" t="s">
        <v>283</v>
      </c>
      <c r="F203" s="216" t="s">
        <v>284</v>
      </c>
      <c r="G203" s="217" t="s">
        <v>201</v>
      </c>
      <c r="H203" s="218">
        <v>26</v>
      </c>
      <c r="I203" s="219"/>
      <c r="J203" s="220">
        <f>ROUND(I203*H203,2)</f>
        <v>0</v>
      </c>
      <c r="K203" s="216" t="s">
        <v>1</v>
      </c>
      <c r="L203" s="221"/>
      <c r="M203" s="222" t="s">
        <v>1</v>
      </c>
      <c r="N203" s="223" t="s">
        <v>38</v>
      </c>
      <c r="O203" s="76"/>
      <c r="P203" s="193">
        <f>O203*H203</f>
        <v>0</v>
      </c>
      <c r="Q203" s="193">
        <v>0.016799999999999999</v>
      </c>
      <c r="R203" s="193">
        <f>Q203*H203</f>
        <v>0.43679999999999997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157</v>
      </c>
      <c r="AT203" s="195" t="s">
        <v>193</v>
      </c>
      <c r="AU203" s="195" t="s">
        <v>83</v>
      </c>
      <c r="AY203" s="18" t="s">
        <v>117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8" t="s">
        <v>81</v>
      </c>
      <c r="BK203" s="196">
        <f>ROUND(I203*H203,2)</f>
        <v>0</v>
      </c>
      <c r="BL203" s="18" t="s">
        <v>124</v>
      </c>
      <c r="BM203" s="195" t="s">
        <v>285</v>
      </c>
    </row>
    <row r="204" s="2" customFormat="1" ht="21.6" customHeight="1">
      <c r="A204" s="37"/>
      <c r="B204" s="183"/>
      <c r="C204" s="214" t="s">
        <v>286</v>
      </c>
      <c r="D204" s="214" t="s">
        <v>193</v>
      </c>
      <c r="E204" s="215" t="s">
        <v>287</v>
      </c>
      <c r="F204" s="216" t="s">
        <v>288</v>
      </c>
      <c r="G204" s="217" t="s">
        <v>201</v>
      </c>
      <c r="H204" s="218">
        <v>26</v>
      </c>
      <c r="I204" s="219"/>
      <c r="J204" s="220">
        <f>ROUND(I204*H204,2)</f>
        <v>0</v>
      </c>
      <c r="K204" s="216" t="s">
        <v>1</v>
      </c>
      <c r="L204" s="221"/>
      <c r="M204" s="222" t="s">
        <v>1</v>
      </c>
      <c r="N204" s="223" t="s">
        <v>38</v>
      </c>
      <c r="O204" s="76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5" t="s">
        <v>157</v>
      </c>
      <c r="AT204" s="195" t="s">
        <v>193</v>
      </c>
      <c r="AU204" s="195" t="s">
        <v>83</v>
      </c>
      <c r="AY204" s="18" t="s">
        <v>117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81</v>
      </c>
      <c r="BK204" s="196">
        <f>ROUND(I204*H204,2)</f>
        <v>0</v>
      </c>
      <c r="BL204" s="18" t="s">
        <v>124</v>
      </c>
      <c r="BM204" s="195" t="s">
        <v>289</v>
      </c>
    </row>
    <row r="205" s="12" customFormat="1" ht="22.8" customHeight="1">
      <c r="A205" s="12"/>
      <c r="B205" s="170"/>
      <c r="C205" s="12"/>
      <c r="D205" s="171" t="s">
        <v>72</v>
      </c>
      <c r="E205" s="181" t="s">
        <v>290</v>
      </c>
      <c r="F205" s="181" t="s">
        <v>291</v>
      </c>
      <c r="G205" s="12"/>
      <c r="H205" s="12"/>
      <c r="I205" s="173"/>
      <c r="J205" s="182">
        <f>BK205</f>
        <v>0</v>
      </c>
      <c r="K205" s="12"/>
      <c r="L205" s="170"/>
      <c r="M205" s="175"/>
      <c r="N205" s="176"/>
      <c r="O205" s="176"/>
      <c r="P205" s="177">
        <f>P206</f>
        <v>0</v>
      </c>
      <c r="Q205" s="176"/>
      <c r="R205" s="177">
        <f>R206</f>
        <v>0</v>
      </c>
      <c r="S205" s="176"/>
      <c r="T205" s="178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1" t="s">
        <v>81</v>
      </c>
      <c r="AT205" s="179" t="s">
        <v>72</v>
      </c>
      <c r="AU205" s="179" t="s">
        <v>81</v>
      </c>
      <c r="AY205" s="171" t="s">
        <v>117</v>
      </c>
      <c r="BK205" s="180">
        <f>BK206</f>
        <v>0</v>
      </c>
    </row>
    <row r="206" s="2" customFormat="1" ht="32.4" customHeight="1">
      <c r="A206" s="37"/>
      <c r="B206" s="183"/>
      <c r="C206" s="184" t="s">
        <v>292</v>
      </c>
      <c r="D206" s="184" t="s">
        <v>119</v>
      </c>
      <c r="E206" s="185" t="s">
        <v>293</v>
      </c>
      <c r="F206" s="186" t="s">
        <v>294</v>
      </c>
      <c r="G206" s="187" t="s">
        <v>169</v>
      </c>
      <c r="H206" s="188">
        <v>463.69499999999999</v>
      </c>
      <c r="I206" s="189"/>
      <c r="J206" s="190">
        <f>ROUND(I206*H206,2)</f>
        <v>0</v>
      </c>
      <c r="K206" s="186" t="s">
        <v>123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124</v>
      </c>
      <c r="AT206" s="195" t="s">
        <v>119</v>
      </c>
      <c r="AU206" s="195" t="s">
        <v>83</v>
      </c>
      <c r="AY206" s="18" t="s">
        <v>117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124</v>
      </c>
      <c r="BM206" s="195" t="s">
        <v>295</v>
      </c>
    </row>
    <row r="207" s="12" customFormat="1" ht="25.92" customHeight="1">
      <c r="A207" s="12"/>
      <c r="B207" s="170"/>
      <c r="C207" s="12"/>
      <c r="D207" s="171" t="s">
        <v>72</v>
      </c>
      <c r="E207" s="172" t="s">
        <v>193</v>
      </c>
      <c r="F207" s="172" t="s">
        <v>193</v>
      </c>
      <c r="G207" s="12"/>
      <c r="H207" s="12"/>
      <c r="I207" s="173"/>
      <c r="J207" s="174">
        <f>BK207</f>
        <v>0</v>
      </c>
      <c r="K207" s="12"/>
      <c r="L207" s="170"/>
      <c r="M207" s="175"/>
      <c r="N207" s="176"/>
      <c r="O207" s="176"/>
      <c r="P207" s="177">
        <f>P208</f>
        <v>0</v>
      </c>
      <c r="Q207" s="176"/>
      <c r="R207" s="177">
        <f>R208</f>
        <v>0</v>
      </c>
      <c r="S207" s="176"/>
      <c r="T207" s="17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1" t="s">
        <v>132</v>
      </c>
      <c r="AT207" s="179" t="s">
        <v>72</v>
      </c>
      <c r="AU207" s="179" t="s">
        <v>73</v>
      </c>
      <c r="AY207" s="171" t="s">
        <v>117</v>
      </c>
      <c r="BK207" s="180">
        <f>BK208</f>
        <v>0</v>
      </c>
    </row>
    <row r="208" s="12" customFormat="1" ht="22.8" customHeight="1">
      <c r="A208" s="12"/>
      <c r="B208" s="170"/>
      <c r="C208" s="12"/>
      <c r="D208" s="171" t="s">
        <v>72</v>
      </c>
      <c r="E208" s="181" t="s">
        <v>296</v>
      </c>
      <c r="F208" s="181" t="s">
        <v>297</v>
      </c>
      <c r="G208" s="12"/>
      <c r="H208" s="12"/>
      <c r="I208" s="173"/>
      <c r="J208" s="182">
        <f>BK208</f>
        <v>0</v>
      </c>
      <c r="K208" s="12"/>
      <c r="L208" s="170"/>
      <c r="M208" s="175"/>
      <c r="N208" s="176"/>
      <c r="O208" s="176"/>
      <c r="P208" s="177">
        <f>SUM(P209:P213)</f>
        <v>0</v>
      </c>
      <c r="Q208" s="176"/>
      <c r="R208" s="177">
        <f>SUM(R209:R213)</f>
        <v>0</v>
      </c>
      <c r="S208" s="176"/>
      <c r="T208" s="178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71" t="s">
        <v>132</v>
      </c>
      <c r="AT208" s="179" t="s">
        <v>72</v>
      </c>
      <c r="AU208" s="179" t="s">
        <v>81</v>
      </c>
      <c r="AY208" s="171" t="s">
        <v>117</v>
      </c>
      <c r="BK208" s="180">
        <f>SUM(BK209:BK213)</f>
        <v>0</v>
      </c>
    </row>
    <row r="209" s="2" customFormat="1" ht="43.2" customHeight="1">
      <c r="A209" s="37"/>
      <c r="B209" s="183"/>
      <c r="C209" s="184" t="s">
        <v>298</v>
      </c>
      <c r="D209" s="184" t="s">
        <v>119</v>
      </c>
      <c r="E209" s="185" t="s">
        <v>299</v>
      </c>
      <c r="F209" s="186" t="s">
        <v>300</v>
      </c>
      <c r="G209" s="187" t="s">
        <v>301</v>
      </c>
      <c r="H209" s="188">
        <v>1</v>
      </c>
      <c r="I209" s="189"/>
      <c r="J209" s="190">
        <f>ROUND(I209*H209,2)</f>
        <v>0</v>
      </c>
      <c r="K209" s="186" t="s">
        <v>1</v>
      </c>
      <c r="L209" s="38"/>
      <c r="M209" s="191" t="s">
        <v>1</v>
      </c>
      <c r="N209" s="192" t="s">
        <v>38</v>
      </c>
      <c r="O209" s="76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5" t="s">
        <v>302</v>
      </c>
      <c r="AT209" s="195" t="s">
        <v>119</v>
      </c>
      <c r="AU209" s="195" t="s">
        <v>83</v>
      </c>
      <c r="AY209" s="18" t="s">
        <v>117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8" t="s">
        <v>81</v>
      </c>
      <c r="BK209" s="196">
        <f>ROUND(I209*H209,2)</f>
        <v>0</v>
      </c>
      <c r="BL209" s="18" t="s">
        <v>302</v>
      </c>
      <c r="BM209" s="195" t="s">
        <v>303</v>
      </c>
    </row>
    <row r="210" s="2" customFormat="1" ht="43.2" customHeight="1">
      <c r="A210" s="37"/>
      <c r="B210" s="183"/>
      <c r="C210" s="184" t="s">
        <v>304</v>
      </c>
      <c r="D210" s="184" t="s">
        <v>119</v>
      </c>
      <c r="E210" s="185" t="s">
        <v>305</v>
      </c>
      <c r="F210" s="186" t="s">
        <v>306</v>
      </c>
      <c r="G210" s="187" t="s">
        <v>301</v>
      </c>
      <c r="H210" s="188">
        <v>1</v>
      </c>
      <c r="I210" s="189"/>
      <c r="J210" s="190">
        <f>ROUND(I210*H210,2)</f>
        <v>0</v>
      </c>
      <c r="K210" s="186" t="s">
        <v>1</v>
      </c>
      <c r="L210" s="38"/>
      <c r="M210" s="191" t="s">
        <v>1</v>
      </c>
      <c r="N210" s="192" t="s">
        <v>38</v>
      </c>
      <c r="O210" s="76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302</v>
      </c>
      <c r="AT210" s="195" t="s">
        <v>119</v>
      </c>
      <c r="AU210" s="195" t="s">
        <v>83</v>
      </c>
      <c r="AY210" s="18" t="s">
        <v>117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8" t="s">
        <v>81</v>
      </c>
      <c r="BK210" s="196">
        <f>ROUND(I210*H210,2)</f>
        <v>0</v>
      </c>
      <c r="BL210" s="18" t="s">
        <v>302</v>
      </c>
      <c r="BM210" s="195" t="s">
        <v>307</v>
      </c>
    </row>
    <row r="211" s="2" customFormat="1" ht="32.4" customHeight="1">
      <c r="A211" s="37"/>
      <c r="B211" s="183"/>
      <c r="C211" s="184" t="s">
        <v>308</v>
      </c>
      <c r="D211" s="184" t="s">
        <v>119</v>
      </c>
      <c r="E211" s="185" t="s">
        <v>309</v>
      </c>
      <c r="F211" s="186" t="s">
        <v>310</v>
      </c>
      <c r="G211" s="187" t="s">
        <v>301</v>
      </c>
      <c r="H211" s="188">
        <v>3</v>
      </c>
      <c r="I211" s="189"/>
      <c r="J211" s="190">
        <f>ROUND(I211*H211,2)</f>
        <v>0</v>
      </c>
      <c r="K211" s="186" t="s">
        <v>1</v>
      </c>
      <c r="L211" s="38"/>
      <c r="M211" s="191" t="s">
        <v>1</v>
      </c>
      <c r="N211" s="192" t="s">
        <v>38</v>
      </c>
      <c r="O211" s="76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302</v>
      </c>
      <c r="AT211" s="195" t="s">
        <v>119</v>
      </c>
      <c r="AU211" s="195" t="s">
        <v>83</v>
      </c>
      <c r="AY211" s="18" t="s">
        <v>117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8" t="s">
        <v>81</v>
      </c>
      <c r="BK211" s="196">
        <f>ROUND(I211*H211,2)</f>
        <v>0</v>
      </c>
      <c r="BL211" s="18" t="s">
        <v>302</v>
      </c>
      <c r="BM211" s="195" t="s">
        <v>311</v>
      </c>
    </row>
    <row r="212" s="2" customFormat="1" ht="43.2" customHeight="1">
      <c r="A212" s="37"/>
      <c r="B212" s="183"/>
      <c r="C212" s="184" t="s">
        <v>312</v>
      </c>
      <c r="D212" s="184" t="s">
        <v>119</v>
      </c>
      <c r="E212" s="185" t="s">
        <v>313</v>
      </c>
      <c r="F212" s="186" t="s">
        <v>314</v>
      </c>
      <c r="G212" s="187" t="s">
        <v>301</v>
      </c>
      <c r="H212" s="188">
        <v>1</v>
      </c>
      <c r="I212" s="189"/>
      <c r="J212" s="190">
        <f>ROUND(I212*H212,2)</f>
        <v>0</v>
      </c>
      <c r="K212" s="186" t="s">
        <v>1</v>
      </c>
      <c r="L212" s="38"/>
      <c r="M212" s="191" t="s">
        <v>1</v>
      </c>
      <c r="N212" s="192" t="s">
        <v>38</v>
      </c>
      <c r="O212" s="76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5" t="s">
        <v>302</v>
      </c>
      <c r="AT212" s="195" t="s">
        <v>119</v>
      </c>
      <c r="AU212" s="195" t="s">
        <v>83</v>
      </c>
      <c r="AY212" s="18" t="s">
        <v>117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8" t="s">
        <v>81</v>
      </c>
      <c r="BK212" s="196">
        <f>ROUND(I212*H212,2)</f>
        <v>0</v>
      </c>
      <c r="BL212" s="18" t="s">
        <v>302</v>
      </c>
      <c r="BM212" s="195" t="s">
        <v>315</v>
      </c>
    </row>
    <row r="213" s="2" customFormat="1" ht="32.4" customHeight="1">
      <c r="A213" s="37"/>
      <c r="B213" s="183"/>
      <c r="C213" s="184" t="s">
        <v>316</v>
      </c>
      <c r="D213" s="184" t="s">
        <v>119</v>
      </c>
      <c r="E213" s="185" t="s">
        <v>317</v>
      </c>
      <c r="F213" s="186" t="s">
        <v>318</v>
      </c>
      <c r="G213" s="187" t="s">
        <v>301</v>
      </c>
      <c r="H213" s="188">
        <v>18</v>
      </c>
      <c r="I213" s="189"/>
      <c r="J213" s="190">
        <f>ROUND(I213*H213,2)</f>
        <v>0</v>
      </c>
      <c r="K213" s="186" t="s">
        <v>1</v>
      </c>
      <c r="L213" s="38"/>
      <c r="M213" s="231" t="s">
        <v>1</v>
      </c>
      <c r="N213" s="232" t="s">
        <v>38</v>
      </c>
      <c r="O213" s="233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302</v>
      </c>
      <c r="AT213" s="195" t="s">
        <v>119</v>
      </c>
      <c r="AU213" s="195" t="s">
        <v>83</v>
      </c>
      <c r="AY213" s="18" t="s">
        <v>117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8" t="s">
        <v>81</v>
      </c>
      <c r="BK213" s="196">
        <f>ROUND(I213*H213,2)</f>
        <v>0</v>
      </c>
      <c r="BL213" s="18" t="s">
        <v>302</v>
      </c>
      <c r="BM213" s="195" t="s">
        <v>319</v>
      </c>
    </row>
    <row r="214" s="2" customFormat="1" ht="6.96" customHeight="1">
      <c r="A214" s="37"/>
      <c r="B214" s="59"/>
      <c r="C214" s="60"/>
      <c r="D214" s="60"/>
      <c r="E214" s="60"/>
      <c r="F214" s="60"/>
      <c r="G214" s="60"/>
      <c r="H214" s="60"/>
      <c r="I214" s="143"/>
      <c r="J214" s="60"/>
      <c r="K214" s="60"/>
      <c r="L214" s="38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autoFilter ref="C125:K21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2019-12-12T12:32:12Z</dcterms:created>
  <dcterms:modified xsi:type="dcterms:W3CDTF">2019-12-12T12:32:12Z</dcterms:modified>
</cp:coreProperties>
</file>